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mesterszakra 4félév levelező" sheetId="9" r:id="rId1"/>
    <sheet name="Munka1" sheetId="10" r:id="rId2"/>
  </sheets>
  <definedNames>
    <definedName name="_xlnm.Print_Area" localSheetId="0">'mesterszakra 4félév levelező'!$A$5:$F$77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9" l="1"/>
  <c r="C42" i="9"/>
  <c r="C52" i="9"/>
  <c r="C57" i="9"/>
  <c r="C29" i="9"/>
  <c r="C41" i="9"/>
  <c r="C51" i="9"/>
  <c r="C56" i="9"/>
  <c r="C61" i="9"/>
  <c r="C62" i="9"/>
  <c r="C69" i="9"/>
  <c r="C70" i="9"/>
  <c r="C73" i="9"/>
  <c r="C76" i="9"/>
  <c r="C77" i="9"/>
  <c r="F77" i="9"/>
  <c r="D42" i="9"/>
  <c r="D30" i="9"/>
  <c r="D77" i="9"/>
  <c r="E57" i="9"/>
  <c r="E52" i="9"/>
  <c r="E42" i="9"/>
  <c r="E77" i="9"/>
  <c r="G77" i="9"/>
  <c r="D41" i="9"/>
  <c r="D29" i="9"/>
  <c r="D76" i="9"/>
  <c r="E51" i="9"/>
  <c r="G52" i="9"/>
  <c r="F11" i="10"/>
  <c r="B13" i="10"/>
  <c r="G56" i="9"/>
  <c r="G61" i="9"/>
  <c r="G51" i="9"/>
  <c r="G42" i="9"/>
  <c r="G41" i="9"/>
  <c r="G35" i="9"/>
  <c r="G34" i="9"/>
  <c r="F42" i="9"/>
  <c r="G57" i="9"/>
  <c r="G62" i="9"/>
  <c r="G66" i="9"/>
  <c r="G74" i="9"/>
  <c r="D73" i="9"/>
  <c r="E73" i="9"/>
  <c r="F73" i="9"/>
  <c r="G70" i="9"/>
  <c r="F70" i="9"/>
  <c r="E70" i="9"/>
  <c r="D70" i="9"/>
  <c r="D69" i="9"/>
  <c r="E69" i="9"/>
  <c r="F69" i="9"/>
  <c r="G69" i="9"/>
  <c r="E30" i="9"/>
  <c r="G30" i="9" s="1"/>
  <c r="F30" i="9"/>
  <c r="D57" i="9"/>
  <c r="F76" i="9"/>
  <c r="D52" i="9"/>
  <c r="F52" i="9"/>
  <c r="D51" i="9"/>
  <c r="F51" i="9"/>
  <c r="E41" i="9"/>
  <c r="F41" i="9"/>
  <c r="F29" i="9"/>
  <c r="E29" i="9"/>
  <c r="E56" i="9"/>
  <c r="E76" i="9"/>
  <c r="D56" i="9"/>
  <c r="E62" i="9"/>
  <c r="D62" i="9"/>
  <c r="E61" i="9"/>
  <c r="D61" i="9"/>
  <c r="G76" i="9"/>
  <c r="G29" i="9"/>
  <c r="F23" i="10"/>
</calcChain>
</file>

<file path=xl/sharedStrings.xml><?xml version="1.0" encoding="utf-8"?>
<sst xmlns="http://schemas.openxmlformats.org/spreadsheetml/2006/main" count="362" uniqueCount="179">
  <si>
    <t>Természettudomány-környezettan</t>
  </si>
  <si>
    <t>Vegyész, környezetmérnök  mesterszakos képzettség birtokában természettudomány-környezettan szakos tanári oklevelet adó tanárképzés (120 kredit) levelező (2023-tól)</t>
  </si>
  <si>
    <t>Szakfelelős: Dr. Weiszburg Tamás</t>
  </si>
  <si>
    <t>Képzési koordinátor: Dr. Angyal Zsuzsanna</t>
  </si>
  <si>
    <t>Környezettudomány, vegyész  mesterszakos képzettség birtokában természettudomány-környezettan szakos tanári oklevelet adó tanárképzés (120 kredit) levelező (2023-tól)</t>
  </si>
  <si>
    <t>Tárgykód</t>
  </si>
  <si>
    <t>Tárgynév</t>
  </si>
  <si>
    <t>Szemeszter</t>
  </si>
  <si>
    <t>Féléves óraszám</t>
  </si>
  <si>
    <t>Kr.</t>
  </si>
  <si>
    <t>Ért.</t>
  </si>
  <si>
    <t xml:space="preserve">Előfeltétel 1. </t>
  </si>
  <si>
    <t>Tantárgyfelelős</t>
  </si>
  <si>
    <t>Tárgyért felelős szervezeti egység neve</t>
  </si>
  <si>
    <t>Tárgynév angolul</t>
  </si>
  <si>
    <t>ea</t>
  </si>
  <si>
    <t>gy</t>
  </si>
  <si>
    <t>lgy</t>
  </si>
  <si>
    <t>szgy</t>
  </si>
  <si>
    <r>
      <t xml:space="preserve">e </t>
    </r>
    <r>
      <rPr>
        <i/>
        <sz val="10"/>
        <rFont val="Arial"/>
        <family val="2"/>
        <charset val="238"/>
      </rPr>
      <t>gy</t>
    </r>
    <r>
      <rPr>
        <b/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t</t>
    </r>
  </si>
  <si>
    <t>Szakterületi ismeretek (54 kredit)</t>
  </si>
  <si>
    <t> </t>
  </si>
  <si>
    <t xml:space="preserve">     kötelező tárgyak (48 kredit)</t>
  </si>
  <si>
    <t>term1a23vlr</t>
  </si>
  <si>
    <t>A természet 1 (Bevezetés)</t>
  </si>
  <si>
    <t>x</t>
  </si>
  <si>
    <t>K(5)</t>
  </si>
  <si>
    <t>Weiszburg Tamás</t>
  </si>
  <si>
    <t>Környezettudományi Centrum</t>
  </si>
  <si>
    <t>Nature 1 (introduction)</t>
  </si>
  <si>
    <t>foldtuda23vlr</t>
  </si>
  <si>
    <t>Földtudomány</t>
  </si>
  <si>
    <t>Harman-Tóth Erzsébet</t>
  </si>
  <si>
    <t>Earth science</t>
  </si>
  <si>
    <t>fizalapa23vlr</t>
  </si>
  <si>
    <t>Fizikai alapok</t>
  </si>
  <si>
    <t>Jenei Péter</t>
  </si>
  <si>
    <t>Physics basics</t>
  </si>
  <si>
    <t>fizika1a23vlr</t>
  </si>
  <si>
    <t>Fizika 1</t>
  </si>
  <si>
    <t>Gyj(5)</t>
  </si>
  <si>
    <t>Csanád Máté</t>
  </si>
  <si>
    <t>Physics 1</t>
  </si>
  <si>
    <t>fizika2a23vlr</t>
  </si>
  <si>
    <t>Fizika 2</t>
  </si>
  <si>
    <t>Physics 2</t>
  </si>
  <si>
    <t>fizika3a23vlr</t>
  </si>
  <si>
    <t>Fizika 3</t>
  </si>
  <si>
    <t>Physics 3</t>
  </si>
  <si>
    <t>biolalapa23elr</t>
  </si>
  <si>
    <t>Biológiai alapok</t>
  </si>
  <si>
    <t>Tárnok Krisztián</t>
  </si>
  <si>
    <t>Biology basics</t>
  </si>
  <si>
    <t>biol1a23elr</t>
  </si>
  <si>
    <t>Biológia 1</t>
  </si>
  <si>
    <t>Hajnik Tünde</t>
  </si>
  <si>
    <t>Biology 1</t>
  </si>
  <si>
    <t>biol2a23vlr</t>
  </si>
  <si>
    <t>Biológia 2</t>
  </si>
  <si>
    <t>Szövényi Gergely</t>
  </si>
  <si>
    <t>Biology 2</t>
  </si>
  <si>
    <t>biol3a23vlr</t>
  </si>
  <si>
    <t>Biológia 3</t>
  </si>
  <si>
    <t>Standovár Tibor</t>
  </si>
  <si>
    <t>Biology 3</t>
  </si>
  <si>
    <t>ktudalapa23vlr</t>
  </si>
  <si>
    <t>Környezettudományi alapok</t>
  </si>
  <si>
    <t>Pribéli Levente</t>
  </si>
  <si>
    <t>Environmental science basics</t>
  </si>
  <si>
    <t>ktud1a23vlr</t>
  </si>
  <si>
    <t>Környezettudomány 1</t>
  </si>
  <si>
    <t>Berki Márton</t>
  </si>
  <si>
    <t>Environmental science 1</t>
  </si>
  <si>
    <t>ktud2a23vlr</t>
  </si>
  <si>
    <t>Környezettudomány 2</t>
  </si>
  <si>
    <t>Felkerné Dr. Kothay Klára</t>
  </si>
  <si>
    <t>Environmental science 2</t>
  </si>
  <si>
    <t>term2a23vlr</t>
  </si>
  <si>
    <t>A természet  2 (szintézis)</t>
  </si>
  <si>
    <t>Nature 2 (synthesis)</t>
  </si>
  <si>
    <t>összes kontaktóra</t>
  </si>
  <si>
    <t>összes kredit</t>
  </si>
  <si>
    <t xml:space="preserve">     kötelezően választható tárgyak (teljesítendő 6 kredit)</t>
  </si>
  <si>
    <t>halfizikaa23vlr</t>
  </si>
  <si>
    <t>Haladó fizika</t>
  </si>
  <si>
    <t>Advanced physics</t>
  </si>
  <si>
    <t>halbiola23elr</t>
  </si>
  <si>
    <t>Haladó biológia</t>
  </si>
  <si>
    <t>Márialigeti Károly</t>
  </si>
  <si>
    <t>Advanced biology</t>
  </si>
  <si>
    <t>Szakmódszertani ismeretek (6 kredit)</t>
  </si>
  <si>
    <t>ttudmdszt1a22elr</t>
  </si>
  <si>
    <t>Természettudomány tanítás módszertana 1</t>
  </si>
  <si>
    <t>Angyal Zsuzsanna</t>
  </si>
  <si>
    <t>Methodology of teaching science 1</t>
  </si>
  <si>
    <t>ttudmdszt2a22glr</t>
  </si>
  <si>
    <t>Természettudomány tanítás módszertana 2</t>
  </si>
  <si>
    <t>Methodology of teaching science 2</t>
  </si>
  <si>
    <t>ktanmdszt1a22elr</t>
  </si>
  <si>
    <t>Környezettan tanítás módszertana 1</t>
  </si>
  <si>
    <t>Methodology of teaching environmental studies 1</t>
  </si>
  <si>
    <t>ktanmdszt2a22tlr</t>
  </si>
  <si>
    <t>Környezettan tanítás módszertana 2</t>
  </si>
  <si>
    <t>Methodology of teaching environmental studies 2</t>
  </si>
  <si>
    <t>Pedagógia-pszichológiai ismeretek (28 kredit)</t>
  </si>
  <si>
    <t>RTK-TAN22-201L</t>
  </si>
  <si>
    <t>Iskolák és tanuló közösségek</t>
  </si>
  <si>
    <t>PPK</t>
  </si>
  <si>
    <t>RTK-TAN22-202L</t>
  </si>
  <si>
    <t>Fejlődéspszichológia és csoportfolyamatok</t>
  </si>
  <si>
    <t>RTK-TAN22-203L</t>
  </si>
  <si>
    <t>A tanulás pszichológiája</t>
  </si>
  <si>
    <t>RTK-TAN22-204L</t>
  </si>
  <si>
    <t>A tanulás támogatása</t>
  </si>
  <si>
    <t>RTK-TAN22-205L</t>
  </si>
  <si>
    <t>Pályakezdő pedagógus szakértelme</t>
  </si>
  <si>
    <t>RTK-TAN22-206L</t>
  </si>
  <si>
    <t>Az egyéni bánásmód pszichológiája</t>
  </si>
  <si>
    <t>RTK-TAN22-207L</t>
  </si>
  <si>
    <t>Tanári hatékonyságfejlesztési tréning</t>
  </si>
  <si>
    <t>Gy(3)</t>
  </si>
  <si>
    <t>Iskolai gyakorlatok (22 kredit)</t>
  </si>
  <si>
    <t>RTK-SZGYL4-TER</t>
  </si>
  <si>
    <t>Szaktárgyi tanítási gyakorlat</t>
  </si>
  <si>
    <t>Gy(5)</t>
  </si>
  <si>
    <t>Subject-specific Teaching Practice</t>
  </si>
  <si>
    <t>RTK-ÖGYL</t>
  </si>
  <si>
    <t>Összefüggő egyéni iskolai gyakorlat</t>
  </si>
  <si>
    <t>Tanárképző Központ</t>
  </si>
  <si>
    <t>Coherent individual practice</t>
  </si>
  <si>
    <t>Iskolai gyakorlathoz közvetlenül kapcsolódó tárgyak (4 kredit)</t>
  </si>
  <si>
    <t>RTK-ÖGYL2-TER</t>
  </si>
  <si>
    <t>Összefüggő egyéni iskolai gyakorlatot kísérő szakos szeminárium</t>
  </si>
  <si>
    <t>t</t>
  </si>
  <si>
    <t>Coherent individual practice support seminar</t>
  </si>
  <si>
    <t>RTK-ÖGYLK-3</t>
  </si>
  <si>
    <t>Összefüggő egyéni iskolai gyakorlatot kísérő pedagógiai-pszichológiai szeminárium</t>
  </si>
  <si>
    <t>t            t</t>
  </si>
  <si>
    <t>RTK-ÖGYL RTK-TAN22-PF4L</t>
  </si>
  <si>
    <t>Összefüggő egyéni iskolai gyakorlat Portföliö</t>
  </si>
  <si>
    <t>Coherent individual practice pedagology-psychology support seminar</t>
  </si>
  <si>
    <t>Portfólió</t>
  </si>
  <si>
    <t>RTK-TAN22-PF4L</t>
  </si>
  <si>
    <t>min(2)</t>
  </si>
  <si>
    <t>RTK-ÖGYL    RTK-ÖGYLK-3</t>
  </si>
  <si>
    <t>Összefüggő egyéni iskolai gyakorlat Összeföggő egyéni iskolai gyakorlatot kísérő pedagógiai-pszichológiai szeminárium</t>
  </si>
  <si>
    <t>Portfolio</t>
  </si>
  <si>
    <t>Anyanyelvi kritériumvizsga</t>
  </si>
  <si>
    <t>OTK-AKV</t>
  </si>
  <si>
    <t>BTK</t>
  </si>
  <si>
    <t>First Language Criterion Exam</t>
  </si>
  <si>
    <t>Szabadon választható tárgy</t>
  </si>
  <si>
    <t>Szabadon választható tárgyak</t>
  </si>
  <si>
    <t>Optional subjects</t>
  </si>
  <si>
    <t>ÖSSZESEN</t>
  </si>
  <si>
    <t>x = tárgy mintatantervi helye</t>
  </si>
  <si>
    <t>kv = kötelezően választható tárgy helye</t>
  </si>
  <si>
    <t>Óra</t>
  </si>
  <si>
    <t>ea = előadás</t>
  </si>
  <si>
    <t>gy = gyakorlat</t>
  </si>
  <si>
    <t>lgy = laborgyakorlat</t>
  </si>
  <si>
    <t>szgy = szakmai gyakorlat</t>
  </si>
  <si>
    <t>Értékelés</t>
  </si>
  <si>
    <t>K(5) = kollokvium (5 fokozatú)</t>
  </si>
  <si>
    <t>Gyj(5) = gyakorlati jegy (5 fokozatú)</t>
  </si>
  <si>
    <t>1. félév</t>
  </si>
  <si>
    <t>2. félév</t>
  </si>
  <si>
    <t>Tantárgy</t>
  </si>
  <si>
    <t>Kreditszám</t>
  </si>
  <si>
    <t>Összesen</t>
  </si>
  <si>
    <t>3. félév</t>
  </si>
  <si>
    <t>4. félév</t>
  </si>
  <si>
    <t>6*</t>
  </si>
  <si>
    <t>Összefüggő egyéni iskolai gyakorlatz</t>
  </si>
  <si>
    <t>Portfólió készítést támogató szeminárium</t>
  </si>
  <si>
    <t>Összes kredit</t>
  </si>
  <si>
    <t>*egyik választható</t>
  </si>
  <si>
    <t>Természettudomány-környezettan tanár</t>
  </si>
  <si>
    <t>Érvényes: 2026 januárjában. Az esetleges változásokról az ELTE TTK és az ELTE TKK (Tanárképző Központ) honlapján, 
illetve dr. Angyal Zsuzsannánál - angyal.zsuzsanna@ttk.elte.hu lehet tájékozódni.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</si>
</sst>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5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6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8"/>
      <name val="Arial"/>
      <family val="2"/>
      <charset val="238"/>
    </font>
    <font>
      <b/>
      <i/>
      <sz val="11"/>
      <color rgb="FF00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</fills>
  <borders count="24">
    <border>
      <left/>
      <right/>
      <top/>
      <bottom/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medium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</cellStyleXfs>
  <cellXfs count="203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left" vertical="center"/>
    </xf>
    <xf numFmtId="0" fontId="14" fillId="8" borderId="1" xfId="0" applyFont="1" applyFill="1" applyBorder="1"/>
    <xf numFmtId="0" fontId="0" fillId="8" borderId="2" xfId="0" applyFill="1" applyBorder="1"/>
    <xf numFmtId="0" fontId="1" fillId="8" borderId="3" xfId="3" applyFont="1" applyFill="1" applyBorder="1" applyAlignment="1">
      <alignment vertical="center"/>
    </xf>
    <xf numFmtId="0" fontId="1" fillId="8" borderId="3" xfId="6" applyFill="1" applyBorder="1" applyAlignment="1">
      <alignment vertical="center"/>
    </xf>
    <xf numFmtId="0" fontId="14" fillId="8" borderId="6" xfId="0" applyFont="1" applyFill="1" applyBorder="1" applyAlignment="1">
      <alignment horizontal="center" vertical="center"/>
    </xf>
    <xf numFmtId="0" fontId="14" fillId="8" borderId="5" xfId="0" applyFont="1" applyFill="1" applyBorder="1"/>
    <xf numFmtId="0" fontId="15" fillId="8" borderId="3" xfId="0" applyFont="1" applyFill="1" applyBorder="1"/>
    <xf numFmtId="0" fontId="15" fillId="8" borderId="4" xfId="0" applyFont="1" applyFill="1" applyBorder="1"/>
    <xf numFmtId="0" fontId="1" fillId="8" borderId="4" xfId="3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14" fillId="9" borderId="1" xfId="0" applyFont="1" applyFill="1" applyBorder="1"/>
    <xf numFmtId="0" fontId="0" fillId="9" borderId="2" xfId="0" applyFill="1" applyBorder="1"/>
    <xf numFmtId="0" fontId="15" fillId="9" borderId="3" xfId="0" applyFont="1" applyFill="1" applyBorder="1"/>
    <xf numFmtId="0" fontId="15" fillId="9" borderId="4" xfId="0" applyFont="1" applyFill="1" applyBorder="1"/>
    <xf numFmtId="0" fontId="1" fillId="9" borderId="3" xfId="3" applyFont="1" applyFill="1" applyBorder="1" applyAlignment="1">
      <alignment vertical="center"/>
    </xf>
    <xf numFmtId="0" fontId="1" fillId="9" borderId="3" xfId="6" applyFill="1" applyBorder="1" applyAlignment="1">
      <alignment vertical="center" wrapText="1"/>
    </xf>
    <xf numFmtId="0" fontId="1" fillId="9" borderId="3" xfId="6" applyFill="1" applyBorder="1" applyAlignment="1">
      <alignment vertical="center"/>
    </xf>
    <xf numFmtId="0" fontId="14" fillId="9" borderId="5" xfId="0" applyFont="1" applyFill="1" applyBorder="1"/>
    <xf numFmtId="0" fontId="0" fillId="9" borderId="4" xfId="0" applyFill="1" applyBorder="1" applyAlignment="1">
      <alignment horizontal="center"/>
    </xf>
    <xf numFmtId="0" fontId="14" fillId="9" borderId="6" xfId="0" applyFont="1" applyFill="1" applyBorder="1" applyAlignment="1">
      <alignment horizontal="center"/>
    </xf>
    <xf numFmtId="0" fontId="14" fillId="10" borderId="1" xfId="0" applyFont="1" applyFill="1" applyBorder="1"/>
    <xf numFmtId="0" fontId="0" fillId="10" borderId="2" xfId="0" applyFill="1" applyBorder="1"/>
    <xf numFmtId="0" fontId="15" fillId="10" borderId="3" xfId="0" applyFont="1" applyFill="1" applyBorder="1"/>
    <xf numFmtId="0" fontId="15" fillId="10" borderId="4" xfId="0" applyFont="1" applyFill="1" applyBorder="1"/>
    <xf numFmtId="0" fontId="1" fillId="10" borderId="3" xfId="3" applyFont="1" applyFill="1" applyBorder="1" applyAlignment="1">
      <alignment vertical="center"/>
    </xf>
    <xf numFmtId="0" fontId="0" fillId="10" borderId="4" xfId="0" applyFill="1" applyBorder="1" applyAlignment="1">
      <alignment horizontal="center"/>
    </xf>
    <xf numFmtId="0" fontId="1" fillId="10" borderId="3" xfId="6" applyFill="1" applyBorder="1" applyAlignment="1">
      <alignment vertical="center" wrapText="1"/>
    </xf>
    <xf numFmtId="0" fontId="1" fillId="10" borderId="3" xfId="2" applyFont="1" applyFill="1" applyBorder="1" applyAlignment="1">
      <alignment horizontal="left" vertical="center" wrapText="1"/>
    </xf>
    <xf numFmtId="0" fontId="1" fillId="10" borderId="4" xfId="1" applyFill="1" applyBorder="1" applyAlignment="1">
      <alignment horizontal="center" vertical="center"/>
    </xf>
    <xf numFmtId="0" fontId="1" fillId="10" borderId="3" xfId="2" applyFont="1" applyFill="1" applyBorder="1" applyAlignment="1">
      <alignment vertical="center"/>
    </xf>
    <xf numFmtId="0" fontId="0" fillId="10" borderId="4" xfId="0" applyFill="1" applyBorder="1" applyAlignment="1">
      <alignment horizontal="center" vertical="center"/>
    </xf>
    <xf numFmtId="0" fontId="14" fillId="10" borderId="5" xfId="0" applyFont="1" applyFill="1" applyBorder="1"/>
    <xf numFmtId="0" fontId="14" fillId="10" borderId="6" xfId="0" applyFont="1" applyFill="1" applyBorder="1"/>
    <xf numFmtId="0" fontId="1" fillId="0" borderId="0" xfId="2" applyFont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0" xfId="0" applyAlignment="1">
      <alignment horizontal="center" vertical="center"/>
    </xf>
    <xf numFmtId="0" fontId="14" fillId="11" borderId="1" xfId="0" applyFont="1" applyFill="1" applyBorder="1"/>
    <xf numFmtId="0" fontId="0" fillId="11" borderId="2" xfId="0" applyFill="1" applyBorder="1"/>
    <xf numFmtId="0" fontId="15" fillId="11" borderId="3" xfId="0" applyFont="1" applyFill="1" applyBorder="1"/>
    <xf numFmtId="0" fontId="15" fillId="11" borderId="4" xfId="0" applyFont="1" applyFill="1" applyBorder="1"/>
    <xf numFmtId="0" fontId="1" fillId="11" borderId="3" xfId="3" applyFont="1" applyFill="1" applyBorder="1" applyAlignment="1">
      <alignment vertical="center" wrapText="1"/>
    </xf>
    <xf numFmtId="0" fontId="0" fillId="11" borderId="4" xfId="0" applyFill="1" applyBorder="1" applyAlignment="1">
      <alignment horizontal="center"/>
    </xf>
    <xf numFmtId="0" fontId="1" fillId="11" borderId="4" xfId="1" applyFill="1" applyBorder="1" applyAlignment="1">
      <alignment horizontal="center" vertical="center"/>
    </xf>
    <xf numFmtId="0" fontId="1" fillId="11" borderId="3" xfId="6" applyFill="1" applyBorder="1" applyAlignment="1">
      <alignment vertical="center"/>
    </xf>
    <xf numFmtId="0" fontId="1" fillId="11" borderId="3" xfId="6" applyFill="1" applyBorder="1" applyAlignment="1">
      <alignment vertical="center" wrapText="1"/>
    </xf>
    <xf numFmtId="0" fontId="14" fillId="11" borderId="5" xfId="0" applyFont="1" applyFill="1" applyBorder="1"/>
    <xf numFmtId="0" fontId="14" fillId="11" borderId="6" xfId="0" applyFont="1" applyFill="1" applyBorder="1"/>
    <xf numFmtId="0" fontId="6" fillId="0" borderId="0" xfId="2" applyFont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164" fontId="1" fillId="0" borderId="0" xfId="1" applyNumberFormat="1"/>
    <xf numFmtId="0" fontId="6" fillId="2" borderId="7" xfId="6" applyFont="1" applyFill="1" applyBorder="1" applyAlignment="1">
      <alignment horizontal="center" vertical="center"/>
    </xf>
    <xf numFmtId="0" fontId="5" fillId="13" borderId="8" xfId="0" applyFont="1" applyFill="1" applyBorder="1"/>
    <xf numFmtId="0" fontId="5" fillId="13" borderId="9" xfId="0" applyFont="1" applyFill="1" applyBorder="1"/>
    <xf numFmtId="0" fontId="1" fillId="12" borderId="8" xfId="0" applyFont="1" applyFill="1" applyBorder="1"/>
    <xf numFmtId="0" fontId="1" fillId="12" borderId="9" xfId="0" applyFont="1" applyFill="1" applyBorder="1"/>
    <xf numFmtId="0" fontId="1" fillId="0" borderId="8" xfId="0" applyFont="1" applyBorder="1"/>
    <xf numFmtId="0" fontId="1" fillId="0" borderId="9" xfId="0" applyFont="1" applyBorder="1"/>
    <xf numFmtId="0" fontId="6" fillId="14" borderId="8" xfId="0" applyFont="1" applyFill="1" applyBorder="1"/>
    <xf numFmtId="0" fontId="6" fillId="14" borderId="9" xfId="0" applyFont="1" applyFill="1" applyBorder="1"/>
    <xf numFmtId="0" fontId="1" fillId="13" borderId="8" xfId="0" applyFont="1" applyFill="1" applyBorder="1"/>
    <xf numFmtId="0" fontId="1" fillId="13" borderId="9" xfId="0" applyFont="1" applyFill="1" applyBorder="1"/>
    <xf numFmtId="0" fontId="1" fillId="6" borderId="8" xfId="1" applyFill="1" applyBorder="1" applyAlignment="1">
      <alignment vertical="center"/>
    </xf>
    <xf numFmtId="0" fontId="1" fillId="6" borderId="9" xfId="1" applyFill="1" applyBorder="1" applyAlignment="1">
      <alignment vertical="center"/>
    </xf>
    <xf numFmtId="0" fontId="6" fillId="13" borderId="8" xfId="0" applyFont="1" applyFill="1" applyBorder="1"/>
    <xf numFmtId="0" fontId="6" fillId="13" borderId="9" xfId="0" applyFont="1" applyFill="1" applyBorder="1"/>
    <xf numFmtId="0" fontId="1" fillId="5" borderId="9" xfId="0" applyFont="1" applyFill="1" applyBorder="1" applyAlignment="1">
      <alignment wrapText="1"/>
    </xf>
    <xf numFmtId="0" fontId="1" fillId="3" borderId="8" xfId="1" applyFill="1" applyBorder="1" applyAlignment="1">
      <alignment vertical="center"/>
    </xf>
    <xf numFmtId="0" fontId="1" fillId="3" borderId="9" xfId="1" applyFill="1" applyBorder="1" applyAlignment="1">
      <alignment vertical="center"/>
    </xf>
    <xf numFmtId="0" fontId="1" fillId="0" borderId="8" xfId="0" applyFont="1" applyBorder="1" applyAlignment="1">
      <alignment horizontal="left" wrapText="1"/>
    </xf>
    <xf numFmtId="0" fontId="1" fillId="0" borderId="9" xfId="1" applyBorder="1" applyAlignment="1">
      <alignment vertical="center"/>
    </xf>
    <xf numFmtId="0" fontId="1" fillId="0" borderId="8" xfId="1" applyBorder="1" applyAlignment="1">
      <alignment horizontal="left" vertical="center"/>
    </xf>
    <xf numFmtId="0" fontId="1" fillId="0" borderId="8" xfId="1" applyBorder="1" applyAlignment="1">
      <alignment vertical="center"/>
    </xf>
    <xf numFmtId="0" fontId="1" fillId="0" borderId="9" xfId="1" applyBorder="1" applyAlignment="1">
      <alignment vertical="center" wrapText="1"/>
    </xf>
    <xf numFmtId="0" fontId="1" fillId="6" borderId="10" xfId="1" applyFill="1" applyBorder="1" applyAlignment="1">
      <alignment vertical="center"/>
    </xf>
    <xf numFmtId="0" fontId="1" fillId="6" borderId="11" xfId="1" applyFill="1" applyBorder="1" applyAlignment="1">
      <alignment vertical="center"/>
    </xf>
    <xf numFmtId="0" fontId="7" fillId="0" borderId="7" xfId="1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7" fillId="3" borderId="7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164" fontId="10" fillId="0" borderId="7" xfId="1" applyNumberFormat="1" applyFont="1" applyBorder="1" applyAlignment="1">
      <alignment horizontal="center" vertical="center"/>
    </xf>
    <xf numFmtId="164" fontId="10" fillId="3" borderId="7" xfId="1" applyNumberFormat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/>
    </xf>
    <xf numFmtId="164" fontId="11" fillId="7" borderId="7" xfId="1" applyNumberFormat="1" applyFont="1" applyFill="1" applyBorder="1" applyAlignment="1">
      <alignment horizontal="center" vertical="center"/>
    </xf>
    <xf numFmtId="0" fontId="11" fillId="7" borderId="7" xfId="1" applyFont="1" applyFill="1" applyBorder="1" applyAlignment="1">
      <alignment horizontal="center" vertical="center"/>
    </xf>
    <xf numFmtId="164" fontId="1" fillId="0" borderId="7" xfId="1" applyNumberFormat="1" applyBorder="1" applyAlignment="1">
      <alignment horizontal="left" vertical="center"/>
    </xf>
    <xf numFmtId="164" fontId="6" fillId="0" borderId="7" xfId="1" applyNumberFormat="1" applyFont="1" applyBorder="1" applyAlignment="1">
      <alignment horizontal="center" vertical="center"/>
    </xf>
    <xf numFmtId="0" fontId="1" fillId="0" borderId="7" xfId="1" applyBorder="1" applyAlignment="1">
      <alignment horizontal="left" vertical="center"/>
    </xf>
    <xf numFmtId="0" fontId="6" fillId="4" borderId="7" xfId="1" applyFont="1" applyFill="1" applyBorder="1" applyAlignment="1">
      <alignment horizontal="center" vertical="center"/>
    </xf>
    <xf numFmtId="0" fontId="6" fillId="3" borderId="13" xfId="2" applyFont="1" applyFill="1" applyBorder="1" applyAlignment="1">
      <alignment horizontal="left" vertical="center"/>
    </xf>
    <xf numFmtId="0" fontId="1" fillId="4" borderId="13" xfId="1" applyFill="1" applyBorder="1" applyAlignment="1">
      <alignment vertical="center"/>
    </xf>
    <xf numFmtId="0" fontId="1" fillId="0" borderId="13" xfId="1" applyBorder="1" applyAlignment="1">
      <alignment vertical="center"/>
    </xf>
    <xf numFmtId="0" fontId="6" fillId="7" borderId="13" xfId="2" applyFont="1" applyFill="1" applyBorder="1" applyAlignment="1">
      <alignment horizontal="left" vertical="center"/>
    </xf>
    <xf numFmtId="0" fontId="1" fillId="0" borderId="13" xfId="2" applyFont="1" applyBorder="1" applyAlignment="1">
      <alignment horizontal="left" vertical="center"/>
    </xf>
    <xf numFmtId="0" fontId="1" fillId="0" borderId="13" xfId="1" applyBorder="1" applyAlignment="1">
      <alignment horizontal="left" vertical="center"/>
    </xf>
    <xf numFmtId="0" fontId="6" fillId="3" borderId="13" xfId="3" applyFont="1" applyFill="1" applyBorder="1" applyAlignment="1">
      <alignment horizontal="left" vertical="center"/>
    </xf>
    <xf numFmtId="0" fontId="1" fillId="2" borderId="13" xfId="6" applyFill="1" applyBorder="1" applyAlignment="1">
      <alignment horizontal="left" vertical="center"/>
    </xf>
    <xf numFmtId="0" fontId="7" fillId="0" borderId="13" xfId="1" applyFont="1" applyBorder="1" applyAlignment="1">
      <alignment horizontal="center"/>
    </xf>
    <xf numFmtId="0" fontId="7" fillId="3" borderId="13" xfId="1" applyFont="1" applyFill="1" applyBorder="1" applyAlignment="1">
      <alignment horizontal="center"/>
    </xf>
    <xf numFmtId="0" fontId="6" fillId="0" borderId="13" xfId="1" applyFont="1" applyBorder="1" applyAlignment="1">
      <alignment horizontal="center" vertical="center"/>
    </xf>
    <xf numFmtId="164" fontId="9" fillId="6" borderId="13" xfId="1" applyNumberFormat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164" fontId="10" fillId="3" borderId="13" xfId="1" applyNumberFormat="1" applyFont="1" applyFill="1" applyBorder="1" applyAlignment="1">
      <alignment horizontal="center" vertical="center"/>
    </xf>
    <xf numFmtId="0" fontId="6" fillId="5" borderId="13" xfId="1" applyFont="1" applyFill="1" applyBorder="1" applyAlignment="1">
      <alignment horizontal="center" vertical="center"/>
    </xf>
    <xf numFmtId="164" fontId="11" fillId="7" borderId="13" xfId="1" applyNumberFormat="1" applyFont="1" applyFill="1" applyBorder="1" applyAlignment="1">
      <alignment horizontal="center" vertical="center"/>
    </xf>
    <xf numFmtId="164" fontId="1" fillId="0" borderId="13" xfId="1" applyNumberFormat="1" applyBorder="1" applyAlignment="1">
      <alignment horizontal="left" vertical="center"/>
    </xf>
    <xf numFmtId="0" fontId="6" fillId="4" borderId="13" xfId="1" applyFont="1" applyFill="1" applyBorder="1" applyAlignment="1">
      <alignment horizontal="center" vertical="center"/>
    </xf>
    <xf numFmtId="164" fontId="10" fillId="6" borderId="14" xfId="1" applyNumberFormat="1" applyFont="1" applyFill="1" applyBorder="1" applyAlignment="1">
      <alignment horizontal="center" vertical="center"/>
    </xf>
    <xf numFmtId="0" fontId="6" fillId="3" borderId="18" xfId="2" applyFont="1" applyFill="1" applyBorder="1" applyAlignment="1">
      <alignment horizontal="left" vertical="center"/>
    </xf>
    <xf numFmtId="0" fontId="1" fillId="0" borderId="18" xfId="3" applyFont="1" applyBorder="1" applyAlignment="1">
      <alignment vertical="center"/>
    </xf>
    <xf numFmtId="0" fontId="0" fillId="3" borderId="18" xfId="0" applyFill="1" applyBorder="1"/>
    <xf numFmtId="0" fontId="6" fillId="3" borderId="18" xfId="3" applyFont="1" applyFill="1" applyBorder="1" applyAlignment="1">
      <alignment horizontal="left" vertical="center"/>
    </xf>
    <xf numFmtId="0" fontId="1" fillId="0" borderId="18" xfId="6" applyBorder="1" applyAlignment="1">
      <alignment vertical="center"/>
    </xf>
    <xf numFmtId="0" fontId="11" fillId="7" borderId="18" xfId="2" applyFont="1" applyFill="1" applyBorder="1" applyAlignment="1">
      <alignment horizontal="right" vertical="center"/>
    </xf>
    <xf numFmtId="0" fontId="1" fillId="0" borderId="18" xfId="2" applyFont="1" applyBorder="1" applyAlignment="1">
      <alignment horizontal="left" vertical="center"/>
    </xf>
    <xf numFmtId="0" fontId="1" fillId="0" borderId="18" xfId="2" applyFont="1" applyBorder="1" applyAlignment="1">
      <alignment vertical="center"/>
    </xf>
    <xf numFmtId="0" fontId="1" fillId="2" borderId="18" xfId="6" applyFill="1" applyBorder="1" applyAlignment="1">
      <alignment vertical="center"/>
    </xf>
    <xf numFmtId="0" fontId="1" fillId="2" borderId="18" xfId="6" applyFill="1" applyBorder="1" applyAlignment="1">
      <alignment vertical="center" wrapText="1"/>
    </xf>
    <xf numFmtId="0" fontId="1" fillId="0" borderId="7" xfId="1" applyBorder="1" applyAlignment="1">
      <alignment horizontal="left" vertical="top"/>
    </xf>
    <xf numFmtId="0" fontId="1" fillId="0" borderId="7" xfId="1" applyBorder="1" applyAlignment="1">
      <alignment horizontal="left" vertical="top" wrapText="1"/>
    </xf>
    <xf numFmtId="0" fontId="6" fillId="0" borderId="13" xfId="0" applyFont="1" applyBorder="1" applyAlignment="1">
      <alignment wrapText="1"/>
    </xf>
    <xf numFmtId="0" fontId="9" fillId="6" borderId="13" xfId="1" applyFont="1" applyFill="1" applyBorder="1" applyAlignment="1">
      <alignment horizontal="center" vertical="center"/>
    </xf>
    <xf numFmtId="0" fontId="10" fillId="6" borderId="13" xfId="1" applyFont="1" applyFill="1" applyBorder="1" applyAlignment="1">
      <alignment horizontal="center" vertical="center"/>
    </xf>
    <xf numFmtId="0" fontId="11" fillId="7" borderId="13" xfId="1" applyFont="1" applyFill="1" applyBorder="1" applyAlignment="1">
      <alignment horizontal="center" vertical="center"/>
    </xf>
    <xf numFmtId="0" fontId="6" fillId="2" borderId="13" xfId="6" applyFont="1" applyFill="1" applyBorder="1" applyAlignment="1">
      <alignment horizontal="center" vertical="center"/>
    </xf>
    <xf numFmtId="0" fontId="1" fillId="12" borderId="13" xfId="0" applyFont="1" applyFill="1" applyBorder="1" applyAlignment="1">
      <alignment vertical="top" wrapText="1"/>
    </xf>
    <xf numFmtId="0" fontId="10" fillId="6" borderId="14" xfId="1" applyFont="1" applyFill="1" applyBorder="1" applyAlignment="1">
      <alignment horizontal="center" vertical="center"/>
    </xf>
    <xf numFmtId="0" fontId="6" fillId="3" borderId="18" xfId="1" applyFont="1" applyFill="1" applyBorder="1" applyAlignment="1">
      <alignment horizontal="center" vertical="center"/>
    </xf>
    <xf numFmtId="164" fontId="10" fillId="3" borderId="18" xfId="1" applyNumberFormat="1" applyFont="1" applyFill="1" applyBorder="1" applyAlignment="1">
      <alignment horizontal="center" vertical="center"/>
    </xf>
    <xf numFmtId="0" fontId="11" fillId="7" borderId="18" xfId="1" applyFont="1" applyFill="1" applyBorder="1" applyAlignment="1">
      <alignment horizontal="center" vertical="center"/>
    </xf>
    <xf numFmtId="0" fontId="6" fillId="2" borderId="18" xfId="6" applyFont="1" applyFill="1" applyBorder="1" applyAlignment="1">
      <alignment horizontal="center" vertical="center"/>
    </xf>
    <xf numFmtId="0" fontId="4" fillId="0" borderId="18" xfId="0" applyFont="1" applyBorder="1" applyAlignment="1">
      <alignment wrapText="1"/>
    </xf>
    <xf numFmtId="0" fontId="1" fillId="0" borderId="18" xfId="0" applyFont="1" applyBorder="1" applyAlignment="1">
      <alignment vertical="top" wrapText="1"/>
    </xf>
    <xf numFmtId="0" fontId="5" fillId="3" borderId="8" xfId="1" applyFont="1" applyFill="1" applyBorder="1" applyAlignment="1">
      <alignment horizontal="center" vertical="center"/>
    </xf>
    <xf numFmtId="0" fontId="1" fillId="4" borderId="8" xfId="1" applyFill="1" applyBorder="1" applyAlignment="1">
      <alignment vertical="center"/>
    </xf>
    <xf numFmtId="0" fontId="6" fillId="6" borderId="8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" fillId="5" borderId="8" xfId="1" applyFill="1" applyBorder="1" applyAlignment="1">
      <alignment horizontal="left" vertical="center"/>
    </xf>
    <xf numFmtId="0" fontId="6" fillId="7" borderId="8" xfId="1" applyFont="1" applyFill="1" applyBorder="1" applyAlignment="1">
      <alignment horizontal="center" vertical="center"/>
    </xf>
    <xf numFmtId="0" fontId="6" fillId="6" borderId="10" xfId="1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9" fillId="6" borderId="7" xfId="1" applyNumberFormat="1" applyFont="1" applyFill="1" applyBorder="1" applyAlignment="1">
      <alignment horizontal="center" vertical="center"/>
    </xf>
    <xf numFmtId="0" fontId="9" fillId="6" borderId="7" xfId="1" applyFont="1" applyFill="1" applyBorder="1" applyAlignment="1">
      <alignment horizontal="center" vertical="center"/>
    </xf>
    <xf numFmtId="0" fontId="9" fillId="6" borderId="18" xfId="1" applyFont="1" applyFill="1" applyBorder="1" applyAlignment="1">
      <alignment horizontal="center" vertical="center"/>
    </xf>
    <xf numFmtId="164" fontId="10" fillId="6" borderId="7" xfId="1" applyNumberFormat="1" applyFont="1" applyFill="1" applyBorder="1" applyAlignment="1">
      <alignment horizontal="center" vertical="center"/>
    </xf>
    <xf numFmtId="164" fontId="10" fillId="6" borderId="18" xfId="1" applyNumberFormat="1" applyFont="1" applyFill="1" applyBorder="1" applyAlignment="1">
      <alignment horizontal="center" vertical="center"/>
    </xf>
    <xf numFmtId="0" fontId="10" fillId="6" borderId="7" xfId="1" applyFont="1" applyFill="1" applyBorder="1" applyAlignment="1">
      <alignment horizontal="center" vertical="center"/>
    </xf>
    <xf numFmtId="0" fontId="10" fillId="6" borderId="18" xfId="1" applyFont="1" applyFill="1" applyBorder="1" applyAlignment="1">
      <alignment horizontal="center" vertical="center"/>
    </xf>
    <xf numFmtId="164" fontId="10" fillId="6" borderId="13" xfId="1" applyNumberFormat="1" applyFont="1" applyFill="1" applyBorder="1" applyAlignment="1">
      <alignment horizontal="center" vertical="center"/>
    </xf>
    <xf numFmtId="164" fontId="10" fillId="6" borderId="16" xfId="1" applyNumberFormat="1" applyFont="1" applyFill="1" applyBorder="1" applyAlignment="1">
      <alignment horizontal="center" vertical="center"/>
    </xf>
    <xf numFmtId="0" fontId="10" fillId="6" borderId="16" xfId="1" applyFont="1" applyFill="1" applyBorder="1" applyAlignment="1">
      <alignment horizontal="center" vertical="center"/>
    </xf>
    <xf numFmtId="0" fontId="10" fillId="6" borderId="19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9" fillId="6" borderId="13" xfId="2" applyFont="1" applyFill="1" applyBorder="1" applyAlignment="1">
      <alignment horizontal="right" vertical="center"/>
    </xf>
    <xf numFmtId="0" fontId="9" fillId="6" borderId="18" xfId="2" applyFont="1" applyFill="1" applyBorder="1" applyAlignment="1">
      <alignment horizontal="right" vertical="center"/>
    </xf>
    <xf numFmtId="164" fontId="9" fillId="6" borderId="7" xfId="1" applyNumberFormat="1" applyFont="1" applyFill="1" applyBorder="1" applyAlignment="1">
      <alignment horizontal="center" vertical="center"/>
    </xf>
    <xf numFmtId="0" fontId="9" fillId="6" borderId="7" xfId="1" applyFont="1" applyFill="1" applyBorder="1" applyAlignment="1">
      <alignment horizontal="center" vertical="center"/>
    </xf>
    <xf numFmtId="0" fontId="9" fillId="6" borderId="18" xfId="1" applyFont="1" applyFill="1" applyBorder="1" applyAlignment="1">
      <alignment horizontal="center" vertical="center"/>
    </xf>
    <xf numFmtId="0" fontId="10" fillId="6" borderId="13" xfId="2" applyFont="1" applyFill="1" applyBorder="1" applyAlignment="1">
      <alignment horizontal="right" vertical="center"/>
    </xf>
    <xf numFmtId="0" fontId="10" fillId="6" borderId="18" xfId="2" applyFont="1" applyFill="1" applyBorder="1" applyAlignment="1">
      <alignment horizontal="right" vertical="center"/>
    </xf>
    <xf numFmtId="164" fontId="10" fillId="6" borderId="7" xfId="1" applyNumberFormat="1" applyFont="1" applyFill="1" applyBorder="1" applyAlignment="1">
      <alignment horizontal="center" vertical="center"/>
    </xf>
    <xf numFmtId="0" fontId="10" fillId="6" borderId="7" xfId="1" applyFont="1" applyFill="1" applyBorder="1" applyAlignment="1">
      <alignment horizontal="center" vertical="center"/>
    </xf>
    <xf numFmtId="0" fontId="10" fillId="6" borderId="18" xfId="1" applyFont="1" applyFill="1" applyBorder="1" applyAlignment="1">
      <alignment horizontal="center" vertical="center"/>
    </xf>
    <xf numFmtId="0" fontId="10" fillId="6" borderId="14" xfId="2" applyFont="1" applyFill="1" applyBorder="1" applyAlignment="1">
      <alignment horizontal="right" vertical="center"/>
    </xf>
    <xf numFmtId="0" fontId="10" fillId="6" borderId="19" xfId="2" applyFont="1" applyFill="1" applyBorder="1" applyAlignment="1">
      <alignment horizontal="right" vertical="center"/>
    </xf>
    <xf numFmtId="164" fontId="10" fillId="6" borderId="16" xfId="1" applyNumberFormat="1" applyFont="1" applyFill="1" applyBorder="1" applyAlignment="1">
      <alignment horizontal="center" vertical="center"/>
    </xf>
    <xf numFmtId="0" fontId="10" fillId="6" borderId="16" xfId="1" applyFont="1" applyFill="1" applyBorder="1" applyAlignment="1">
      <alignment horizontal="center" vertical="center"/>
    </xf>
    <xf numFmtId="0" fontId="10" fillId="6" borderId="19" xfId="1" applyFont="1" applyFill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/>
    </xf>
    <xf numFmtId="0" fontId="6" fillId="0" borderId="15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164" fontId="10" fillId="6" borderId="13" xfId="1" applyNumberFormat="1" applyFont="1" applyFill="1" applyBorder="1" applyAlignment="1">
      <alignment horizontal="center" vertical="center"/>
    </xf>
    <xf numFmtId="0" fontId="5" fillId="0" borderId="2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2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64" fontId="10" fillId="6" borderId="18" xfId="1" applyNumberFormat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</cellXfs>
  <cellStyles count="7">
    <cellStyle name="Normál" xfId="0" builtinId="0"/>
    <cellStyle name="Normál 2" xfId="1"/>
    <cellStyle name="Normál 2 2" xfId="5"/>
    <cellStyle name="Normál 3" xfId="4"/>
    <cellStyle name="Normál 4" xfId="6"/>
    <cellStyle name="Normál_Közös" xfId="2"/>
    <cellStyle name="Normál_Közö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"/>
  <sheetViews>
    <sheetView showGridLines="0" tabSelected="1" topLeftCell="A6" zoomScale="120" zoomScaleNormal="120" zoomScaleSheetLayoutView="100" workbookViewId="0">
      <pane xSplit="2" ySplit="7" topLeftCell="C13" activePane="bottomRight" state="frozen"/>
      <selection pane="topRight" activeCell="B112" sqref="B112"/>
      <selection pane="bottomLeft" activeCell="B112" sqref="B112"/>
      <selection pane="bottomRight" activeCell="A11" sqref="A11:A12"/>
    </sheetView>
  </sheetViews>
  <sheetFormatPr defaultColWidth="10.7109375" defaultRowHeight="12.75" x14ac:dyDescent="0.2"/>
  <cols>
    <col min="1" max="1" width="17.28515625" style="3" customWidth="1"/>
    <col min="2" max="2" width="56.85546875" style="2" customWidth="1"/>
    <col min="3" max="6" width="5.7109375" style="3" customWidth="1"/>
    <col min="7" max="10" width="4.7109375" style="3" customWidth="1"/>
    <col min="11" max="11" width="3.42578125" style="3" customWidth="1"/>
    <col min="12" max="13" width="6.85546875" style="2" customWidth="1"/>
    <col min="14" max="14" width="16.28515625" style="2" customWidth="1"/>
    <col min="15" max="15" width="31.140625" style="2" customWidth="1"/>
    <col min="16" max="16" width="23.28515625" style="3" customWidth="1"/>
    <col min="17" max="17" width="28.5703125" style="2" customWidth="1"/>
    <col min="18" max="18" width="25.85546875" style="2" customWidth="1"/>
    <col min="19" max="243" width="10.7109375" style="2"/>
    <col min="244" max="244" width="19.28515625" style="2" customWidth="1"/>
    <col min="245" max="245" width="45.85546875" style="2" customWidth="1"/>
    <col min="246" max="249" width="5.7109375" style="2" customWidth="1"/>
    <col min="250" max="253" width="4.7109375" style="2" customWidth="1"/>
    <col min="254" max="254" width="3.42578125" style="2" customWidth="1"/>
    <col min="255" max="255" width="6.85546875" style="2" customWidth="1"/>
    <col min="256" max="257" width="14.85546875" style="2" customWidth="1"/>
    <col min="258" max="258" width="3.42578125" style="2" customWidth="1"/>
    <col min="259" max="259" width="18.28515625" style="2" customWidth="1"/>
    <col min="260" max="260" width="30.140625" style="2" customWidth="1"/>
    <col min="261" max="261" width="3.5703125" style="2" customWidth="1"/>
    <col min="262" max="262" width="15.42578125" style="2" customWidth="1"/>
    <col min="263" max="263" width="28.42578125" style="2" customWidth="1"/>
    <col min="264" max="264" width="3.5703125" style="2" customWidth="1"/>
    <col min="265" max="265" width="17.42578125" style="2" bestFit="1" customWidth="1"/>
    <col min="266" max="266" width="26.28515625" style="2" customWidth="1"/>
    <col min="267" max="267" width="27.42578125" style="2" customWidth="1"/>
    <col min="268" max="268" width="20.5703125" style="2" customWidth="1"/>
    <col min="269" max="269" width="27.42578125" style="2" customWidth="1"/>
    <col min="270" max="270" width="59.5703125" style="2" customWidth="1"/>
    <col min="271" max="499" width="10.7109375" style="2"/>
    <col min="500" max="500" width="19.28515625" style="2" customWidth="1"/>
    <col min="501" max="501" width="45.85546875" style="2" customWidth="1"/>
    <col min="502" max="505" width="5.7109375" style="2" customWidth="1"/>
    <col min="506" max="509" width="4.7109375" style="2" customWidth="1"/>
    <col min="510" max="510" width="3.42578125" style="2" customWidth="1"/>
    <col min="511" max="511" width="6.85546875" style="2" customWidth="1"/>
    <col min="512" max="513" width="14.85546875" style="2" customWidth="1"/>
    <col min="514" max="514" width="3.42578125" style="2" customWidth="1"/>
    <col min="515" max="515" width="18.28515625" style="2" customWidth="1"/>
    <col min="516" max="516" width="30.140625" style="2" customWidth="1"/>
    <col min="517" max="517" width="3.5703125" style="2" customWidth="1"/>
    <col min="518" max="518" width="15.42578125" style="2" customWidth="1"/>
    <col min="519" max="519" width="28.42578125" style="2" customWidth="1"/>
    <col min="520" max="520" width="3.5703125" style="2" customWidth="1"/>
    <col min="521" max="521" width="17.42578125" style="2" bestFit="1" customWidth="1"/>
    <col min="522" max="522" width="26.28515625" style="2" customWidth="1"/>
    <col min="523" max="523" width="27.42578125" style="2" customWidth="1"/>
    <col min="524" max="524" width="20.5703125" style="2" customWidth="1"/>
    <col min="525" max="525" width="27.42578125" style="2" customWidth="1"/>
    <col min="526" max="526" width="59.5703125" style="2" customWidth="1"/>
    <col min="527" max="755" width="10.7109375" style="2"/>
    <col min="756" max="756" width="19.28515625" style="2" customWidth="1"/>
    <col min="757" max="757" width="45.85546875" style="2" customWidth="1"/>
    <col min="758" max="761" width="5.7109375" style="2" customWidth="1"/>
    <col min="762" max="765" width="4.7109375" style="2" customWidth="1"/>
    <col min="766" max="766" width="3.42578125" style="2" customWidth="1"/>
    <col min="767" max="767" width="6.85546875" style="2" customWidth="1"/>
    <col min="768" max="769" width="14.85546875" style="2" customWidth="1"/>
    <col min="770" max="770" width="3.42578125" style="2" customWidth="1"/>
    <col min="771" max="771" width="18.28515625" style="2" customWidth="1"/>
    <col min="772" max="772" width="30.140625" style="2" customWidth="1"/>
    <col min="773" max="773" width="3.5703125" style="2" customWidth="1"/>
    <col min="774" max="774" width="15.42578125" style="2" customWidth="1"/>
    <col min="775" max="775" width="28.42578125" style="2" customWidth="1"/>
    <col min="776" max="776" width="3.5703125" style="2" customWidth="1"/>
    <col min="777" max="777" width="17.42578125" style="2" bestFit="1" customWidth="1"/>
    <col min="778" max="778" width="26.28515625" style="2" customWidth="1"/>
    <col min="779" max="779" width="27.42578125" style="2" customWidth="1"/>
    <col min="780" max="780" width="20.5703125" style="2" customWidth="1"/>
    <col min="781" max="781" width="27.42578125" style="2" customWidth="1"/>
    <col min="782" max="782" width="59.5703125" style="2" customWidth="1"/>
    <col min="783" max="1011" width="10.7109375" style="2"/>
    <col min="1012" max="1012" width="19.28515625" style="2" customWidth="1"/>
    <col min="1013" max="1013" width="45.85546875" style="2" customWidth="1"/>
    <col min="1014" max="1017" width="5.7109375" style="2" customWidth="1"/>
    <col min="1018" max="1021" width="4.7109375" style="2" customWidth="1"/>
    <col min="1022" max="1022" width="3.42578125" style="2" customWidth="1"/>
    <col min="1023" max="1023" width="6.85546875" style="2" customWidth="1"/>
    <col min="1024" max="1025" width="14.85546875" style="2" customWidth="1"/>
    <col min="1026" max="1026" width="3.42578125" style="2" customWidth="1"/>
    <col min="1027" max="1027" width="18.28515625" style="2" customWidth="1"/>
    <col min="1028" max="1028" width="30.140625" style="2" customWidth="1"/>
    <col min="1029" max="1029" width="3.5703125" style="2" customWidth="1"/>
    <col min="1030" max="1030" width="15.42578125" style="2" customWidth="1"/>
    <col min="1031" max="1031" width="28.42578125" style="2" customWidth="1"/>
    <col min="1032" max="1032" width="3.5703125" style="2" customWidth="1"/>
    <col min="1033" max="1033" width="17.42578125" style="2" bestFit="1" customWidth="1"/>
    <col min="1034" max="1034" width="26.28515625" style="2" customWidth="1"/>
    <col min="1035" max="1035" width="27.42578125" style="2" customWidth="1"/>
    <col min="1036" max="1036" width="20.5703125" style="2" customWidth="1"/>
    <col min="1037" max="1037" width="27.42578125" style="2" customWidth="1"/>
    <col min="1038" max="1038" width="59.5703125" style="2" customWidth="1"/>
    <col min="1039" max="1267" width="10.7109375" style="2"/>
    <col min="1268" max="1268" width="19.28515625" style="2" customWidth="1"/>
    <col min="1269" max="1269" width="45.85546875" style="2" customWidth="1"/>
    <col min="1270" max="1273" width="5.7109375" style="2" customWidth="1"/>
    <col min="1274" max="1277" width="4.7109375" style="2" customWidth="1"/>
    <col min="1278" max="1278" width="3.42578125" style="2" customWidth="1"/>
    <col min="1279" max="1279" width="6.85546875" style="2" customWidth="1"/>
    <col min="1280" max="1281" width="14.85546875" style="2" customWidth="1"/>
    <col min="1282" max="1282" width="3.42578125" style="2" customWidth="1"/>
    <col min="1283" max="1283" width="18.28515625" style="2" customWidth="1"/>
    <col min="1284" max="1284" width="30.140625" style="2" customWidth="1"/>
    <col min="1285" max="1285" width="3.5703125" style="2" customWidth="1"/>
    <col min="1286" max="1286" width="15.42578125" style="2" customWidth="1"/>
    <col min="1287" max="1287" width="28.42578125" style="2" customWidth="1"/>
    <col min="1288" max="1288" width="3.5703125" style="2" customWidth="1"/>
    <col min="1289" max="1289" width="17.42578125" style="2" bestFit="1" customWidth="1"/>
    <col min="1290" max="1290" width="26.28515625" style="2" customWidth="1"/>
    <col min="1291" max="1291" width="27.42578125" style="2" customWidth="1"/>
    <col min="1292" max="1292" width="20.5703125" style="2" customWidth="1"/>
    <col min="1293" max="1293" width="27.42578125" style="2" customWidth="1"/>
    <col min="1294" max="1294" width="59.5703125" style="2" customWidth="1"/>
    <col min="1295" max="1523" width="10.7109375" style="2"/>
    <col min="1524" max="1524" width="19.28515625" style="2" customWidth="1"/>
    <col min="1525" max="1525" width="45.85546875" style="2" customWidth="1"/>
    <col min="1526" max="1529" width="5.7109375" style="2" customWidth="1"/>
    <col min="1530" max="1533" width="4.7109375" style="2" customWidth="1"/>
    <col min="1534" max="1534" width="3.42578125" style="2" customWidth="1"/>
    <col min="1535" max="1535" width="6.85546875" style="2" customWidth="1"/>
    <col min="1536" max="1537" width="14.85546875" style="2" customWidth="1"/>
    <col min="1538" max="1538" width="3.42578125" style="2" customWidth="1"/>
    <col min="1539" max="1539" width="18.28515625" style="2" customWidth="1"/>
    <col min="1540" max="1540" width="30.140625" style="2" customWidth="1"/>
    <col min="1541" max="1541" width="3.5703125" style="2" customWidth="1"/>
    <col min="1542" max="1542" width="15.42578125" style="2" customWidth="1"/>
    <col min="1543" max="1543" width="28.42578125" style="2" customWidth="1"/>
    <col min="1544" max="1544" width="3.5703125" style="2" customWidth="1"/>
    <col min="1545" max="1545" width="17.42578125" style="2" bestFit="1" customWidth="1"/>
    <col min="1546" max="1546" width="26.28515625" style="2" customWidth="1"/>
    <col min="1547" max="1547" width="27.42578125" style="2" customWidth="1"/>
    <col min="1548" max="1548" width="20.5703125" style="2" customWidth="1"/>
    <col min="1549" max="1549" width="27.42578125" style="2" customWidth="1"/>
    <col min="1550" max="1550" width="59.5703125" style="2" customWidth="1"/>
    <col min="1551" max="1779" width="10.7109375" style="2"/>
    <col min="1780" max="1780" width="19.28515625" style="2" customWidth="1"/>
    <col min="1781" max="1781" width="45.85546875" style="2" customWidth="1"/>
    <col min="1782" max="1785" width="5.7109375" style="2" customWidth="1"/>
    <col min="1786" max="1789" width="4.7109375" style="2" customWidth="1"/>
    <col min="1790" max="1790" width="3.42578125" style="2" customWidth="1"/>
    <col min="1791" max="1791" width="6.85546875" style="2" customWidth="1"/>
    <col min="1792" max="1793" width="14.85546875" style="2" customWidth="1"/>
    <col min="1794" max="1794" width="3.42578125" style="2" customWidth="1"/>
    <col min="1795" max="1795" width="18.28515625" style="2" customWidth="1"/>
    <col min="1796" max="1796" width="30.140625" style="2" customWidth="1"/>
    <col min="1797" max="1797" width="3.5703125" style="2" customWidth="1"/>
    <col min="1798" max="1798" width="15.42578125" style="2" customWidth="1"/>
    <col min="1799" max="1799" width="28.42578125" style="2" customWidth="1"/>
    <col min="1800" max="1800" width="3.5703125" style="2" customWidth="1"/>
    <col min="1801" max="1801" width="17.42578125" style="2" bestFit="1" customWidth="1"/>
    <col min="1802" max="1802" width="26.28515625" style="2" customWidth="1"/>
    <col min="1803" max="1803" width="27.42578125" style="2" customWidth="1"/>
    <col min="1804" max="1804" width="20.5703125" style="2" customWidth="1"/>
    <col min="1805" max="1805" width="27.42578125" style="2" customWidth="1"/>
    <col min="1806" max="1806" width="59.5703125" style="2" customWidth="1"/>
    <col min="1807" max="2035" width="10.7109375" style="2"/>
    <col min="2036" max="2036" width="19.28515625" style="2" customWidth="1"/>
    <col min="2037" max="2037" width="45.85546875" style="2" customWidth="1"/>
    <col min="2038" max="2041" width="5.7109375" style="2" customWidth="1"/>
    <col min="2042" max="2045" width="4.7109375" style="2" customWidth="1"/>
    <col min="2046" max="2046" width="3.42578125" style="2" customWidth="1"/>
    <col min="2047" max="2047" width="6.85546875" style="2" customWidth="1"/>
    <col min="2048" max="2049" width="14.85546875" style="2" customWidth="1"/>
    <col min="2050" max="2050" width="3.42578125" style="2" customWidth="1"/>
    <col min="2051" max="2051" width="18.28515625" style="2" customWidth="1"/>
    <col min="2052" max="2052" width="30.140625" style="2" customWidth="1"/>
    <col min="2053" max="2053" width="3.5703125" style="2" customWidth="1"/>
    <col min="2054" max="2054" width="15.42578125" style="2" customWidth="1"/>
    <col min="2055" max="2055" width="28.42578125" style="2" customWidth="1"/>
    <col min="2056" max="2056" width="3.5703125" style="2" customWidth="1"/>
    <col min="2057" max="2057" width="17.42578125" style="2" bestFit="1" customWidth="1"/>
    <col min="2058" max="2058" width="26.28515625" style="2" customWidth="1"/>
    <col min="2059" max="2059" width="27.42578125" style="2" customWidth="1"/>
    <col min="2060" max="2060" width="20.5703125" style="2" customWidth="1"/>
    <col min="2061" max="2061" width="27.42578125" style="2" customWidth="1"/>
    <col min="2062" max="2062" width="59.5703125" style="2" customWidth="1"/>
    <col min="2063" max="2291" width="10.7109375" style="2"/>
    <col min="2292" max="2292" width="19.28515625" style="2" customWidth="1"/>
    <col min="2293" max="2293" width="45.85546875" style="2" customWidth="1"/>
    <col min="2294" max="2297" width="5.7109375" style="2" customWidth="1"/>
    <col min="2298" max="2301" width="4.7109375" style="2" customWidth="1"/>
    <col min="2302" max="2302" width="3.42578125" style="2" customWidth="1"/>
    <col min="2303" max="2303" width="6.85546875" style="2" customWidth="1"/>
    <col min="2304" max="2305" width="14.85546875" style="2" customWidth="1"/>
    <col min="2306" max="2306" width="3.42578125" style="2" customWidth="1"/>
    <col min="2307" max="2307" width="18.28515625" style="2" customWidth="1"/>
    <col min="2308" max="2308" width="30.140625" style="2" customWidth="1"/>
    <col min="2309" max="2309" width="3.5703125" style="2" customWidth="1"/>
    <col min="2310" max="2310" width="15.42578125" style="2" customWidth="1"/>
    <col min="2311" max="2311" width="28.42578125" style="2" customWidth="1"/>
    <col min="2312" max="2312" width="3.5703125" style="2" customWidth="1"/>
    <col min="2313" max="2313" width="17.42578125" style="2" bestFit="1" customWidth="1"/>
    <col min="2314" max="2314" width="26.28515625" style="2" customWidth="1"/>
    <col min="2315" max="2315" width="27.42578125" style="2" customWidth="1"/>
    <col min="2316" max="2316" width="20.5703125" style="2" customWidth="1"/>
    <col min="2317" max="2317" width="27.42578125" style="2" customWidth="1"/>
    <col min="2318" max="2318" width="59.5703125" style="2" customWidth="1"/>
    <col min="2319" max="2547" width="10.7109375" style="2"/>
    <col min="2548" max="2548" width="19.28515625" style="2" customWidth="1"/>
    <col min="2549" max="2549" width="45.85546875" style="2" customWidth="1"/>
    <col min="2550" max="2553" width="5.7109375" style="2" customWidth="1"/>
    <col min="2554" max="2557" width="4.7109375" style="2" customWidth="1"/>
    <col min="2558" max="2558" width="3.42578125" style="2" customWidth="1"/>
    <col min="2559" max="2559" width="6.85546875" style="2" customWidth="1"/>
    <col min="2560" max="2561" width="14.85546875" style="2" customWidth="1"/>
    <col min="2562" max="2562" width="3.42578125" style="2" customWidth="1"/>
    <col min="2563" max="2563" width="18.28515625" style="2" customWidth="1"/>
    <col min="2564" max="2564" width="30.140625" style="2" customWidth="1"/>
    <col min="2565" max="2565" width="3.5703125" style="2" customWidth="1"/>
    <col min="2566" max="2566" width="15.42578125" style="2" customWidth="1"/>
    <col min="2567" max="2567" width="28.42578125" style="2" customWidth="1"/>
    <col min="2568" max="2568" width="3.5703125" style="2" customWidth="1"/>
    <col min="2569" max="2569" width="17.42578125" style="2" bestFit="1" customWidth="1"/>
    <col min="2570" max="2570" width="26.28515625" style="2" customWidth="1"/>
    <col min="2571" max="2571" width="27.42578125" style="2" customWidth="1"/>
    <col min="2572" max="2572" width="20.5703125" style="2" customWidth="1"/>
    <col min="2573" max="2573" width="27.42578125" style="2" customWidth="1"/>
    <col min="2574" max="2574" width="59.5703125" style="2" customWidth="1"/>
    <col min="2575" max="2803" width="10.7109375" style="2"/>
    <col min="2804" max="2804" width="19.28515625" style="2" customWidth="1"/>
    <col min="2805" max="2805" width="45.85546875" style="2" customWidth="1"/>
    <col min="2806" max="2809" width="5.7109375" style="2" customWidth="1"/>
    <col min="2810" max="2813" width="4.7109375" style="2" customWidth="1"/>
    <col min="2814" max="2814" width="3.42578125" style="2" customWidth="1"/>
    <col min="2815" max="2815" width="6.85546875" style="2" customWidth="1"/>
    <col min="2816" max="2817" width="14.85546875" style="2" customWidth="1"/>
    <col min="2818" max="2818" width="3.42578125" style="2" customWidth="1"/>
    <col min="2819" max="2819" width="18.28515625" style="2" customWidth="1"/>
    <col min="2820" max="2820" width="30.140625" style="2" customWidth="1"/>
    <col min="2821" max="2821" width="3.5703125" style="2" customWidth="1"/>
    <col min="2822" max="2822" width="15.42578125" style="2" customWidth="1"/>
    <col min="2823" max="2823" width="28.42578125" style="2" customWidth="1"/>
    <col min="2824" max="2824" width="3.5703125" style="2" customWidth="1"/>
    <col min="2825" max="2825" width="17.42578125" style="2" bestFit="1" customWidth="1"/>
    <col min="2826" max="2826" width="26.28515625" style="2" customWidth="1"/>
    <col min="2827" max="2827" width="27.42578125" style="2" customWidth="1"/>
    <col min="2828" max="2828" width="20.5703125" style="2" customWidth="1"/>
    <col min="2829" max="2829" width="27.42578125" style="2" customWidth="1"/>
    <col min="2830" max="2830" width="59.5703125" style="2" customWidth="1"/>
    <col min="2831" max="3059" width="10.7109375" style="2"/>
    <col min="3060" max="3060" width="19.28515625" style="2" customWidth="1"/>
    <col min="3061" max="3061" width="45.85546875" style="2" customWidth="1"/>
    <col min="3062" max="3065" width="5.7109375" style="2" customWidth="1"/>
    <col min="3066" max="3069" width="4.7109375" style="2" customWidth="1"/>
    <col min="3070" max="3070" width="3.42578125" style="2" customWidth="1"/>
    <col min="3071" max="3071" width="6.85546875" style="2" customWidth="1"/>
    <col min="3072" max="3073" width="14.85546875" style="2" customWidth="1"/>
    <col min="3074" max="3074" width="3.42578125" style="2" customWidth="1"/>
    <col min="3075" max="3075" width="18.28515625" style="2" customWidth="1"/>
    <col min="3076" max="3076" width="30.140625" style="2" customWidth="1"/>
    <col min="3077" max="3077" width="3.5703125" style="2" customWidth="1"/>
    <col min="3078" max="3078" width="15.42578125" style="2" customWidth="1"/>
    <col min="3079" max="3079" width="28.42578125" style="2" customWidth="1"/>
    <col min="3080" max="3080" width="3.5703125" style="2" customWidth="1"/>
    <col min="3081" max="3081" width="17.42578125" style="2" bestFit="1" customWidth="1"/>
    <col min="3082" max="3082" width="26.28515625" style="2" customWidth="1"/>
    <col min="3083" max="3083" width="27.42578125" style="2" customWidth="1"/>
    <col min="3084" max="3084" width="20.5703125" style="2" customWidth="1"/>
    <col min="3085" max="3085" width="27.42578125" style="2" customWidth="1"/>
    <col min="3086" max="3086" width="59.5703125" style="2" customWidth="1"/>
    <col min="3087" max="3315" width="10.7109375" style="2"/>
    <col min="3316" max="3316" width="19.28515625" style="2" customWidth="1"/>
    <col min="3317" max="3317" width="45.85546875" style="2" customWidth="1"/>
    <col min="3318" max="3321" width="5.7109375" style="2" customWidth="1"/>
    <col min="3322" max="3325" width="4.7109375" style="2" customWidth="1"/>
    <col min="3326" max="3326" width="3.42578125" style="2" customWidth="1"/>
    <col min="3327" max="3327" width="6.85546875" style="2" customWidth="1"/>
    <col min="3328" max="3329" width="14.85546875" style="2" customWidth="1"/>
    <col min="3330" max="3330" width="3.42578125" style="2" customWidth="1"/>
    <col min="3331" max="3331" width="18.28515625" style="2" customWidth="1"/>
    <col min="3332" max="3332" width="30.140625" style="2" customWidth="1"/>
    <col min="3333" max="3333" width="3.5703125" style="2" customWidth="1"/>
    <col min="3334" max="3334" width="15.42578125" style="2" customWidth="1"/>
    <col min="3335" max="3335" width="28.42578125" style="2" customWidth="1"/>
    <col min="3336" max="3336" width="3.5703125" style="2" customWidth="1"/>
    <col min="3337" max="3337" width="17.42578125" style="2" bestFit="1" customWidth="1"/>
    <col min="3338" max="3338" width="26.28515625" style="2" customWidth="1"/>
    <col min="3339" max="3339" width="27.42578125" style="2" customWidth="1"/>
    <col min="3340" max="3340" width="20.5703125" style="2" customWidth="1"/>
    <col min="3341" max="3341" width="27.42578125" style="2" customWidth="1"/>
    <col min="3342" max="3342" width="59.5703125" style="2" customWidth="1"/>
    <col min="3343" max="3571" width="10.7109375" style="2"/>
    <col min="3572" max="3572" width="19.28515625" style="2" customWidth="1"/>
    <col min="3573" max="3573" width="45.85546875" style="2" customWidth="1"/>
    <col min="3574" max="3577" width="5.7109375" style="2" customWidth="1"/>
    <col min="3578" max="3581" width="4.7109375" style="2" customWidth="1"/>
    <col min="3582" max="3582" width="3.42578125" style="2" customWidth="1"/>
    <col min="3583" max="3583" width="6.85546875" style="2" customWidth="1"/>
    <col min="3584" max="3585" width="14.85546875" style="2" customWidth="1"/>
    <col min="3586" max="3586" width="3.42578125" style="2" customWidth="1"/>
    <col min="3587" max="3587" width="18.28515625" style="2" customWidth="1"/>
    <col min="3588" max="3588" width="30.140625" style="2" customWidth="1"/>
    <col min="3589" max="3589" width="3.5703125" style="2" customWidth="1"/>
    <col min="3590" max="3590" width="15.42578125" style="2" customWidth="1"/>
    <col min="3591" max="3591" width="28.42578125" style="2" customWidth="1"/>
    <col min="3592" max="3592" width="3.5703125" style="2" customWidth="1"/>
    <col min="3593" max="3593" width="17.42578125" style="2" bestFit="1" customWidth="1"/>
    <col min="3594" max="3594" width="26.28515625" style="2" customWidth="1"/>
    <col min="3595" max="3595" width="27.42578125" style="2" customWidth="1"/>
    <col min="3596" max="3596" width="20.5703125" style="2" customWidth="1"/>
    <col min="3597" max="3597" width="27.42578125" style="2" customWidth="1"/>
    <col min="3598" max="3598" width="59.5703125" style="2" customWidth="1"/>
    <col min="3599" max="3827" width="10.7109375" style="2"/>
    <col min="3828" max="3828" width="19.28515625" style="2" customWidth="1"/>
    <col min="3829" max="3829" width="45.85546875" style="2" customWidth="1"/>
    <col min="3830" max="3833" width="5.7109375" style="2" customWidth="1"/>
    <col min="3834" max="3837" width="4.7109375" style="2" customWidth="1"/>
    <col min="3838" max="3838" width="3.42578125" style="2" customWidth="1"/>
    <col min="3839" max="3839" width="6.85546875" style="2" customWidth="1"/>
    <col min="3840" max="3841" width="14.85546875" style="2" customWidth="1"/>
    <col min="3842" max="3842" width="3.42578125" style="2" customWidth="1"/>
    <col min="3843" max="3843" width="18.28515625" style="2" customWidth="1"/>
    <col min="3844" max="3844" width="30.140625" style="2" customWidth="1"/>
    <col min="3845" max="3845" width="3.5703125" style="2" customWidth="1"/>
    <col min="3846" max="3846" width="15.42578125" style="2" customWidth="1"/>
    <col min="3847" max="3847" width="28.42578125" style="2" customWidth="1"/>
    <col min="3848" max="3848" width="3.5703125" style="2" customWidth="1"/>
    <col min="3849" max="3849" width="17.42578125" style="2" bestFit="1" customWidth="1"/>
    <col min="3850" max="3850" width="26.28515625" style="2" customWidth="1"/>
    <col min="3851" max="3851" width="27.42578125" style="2" customWidth="1"/>
    <col min="3852" max="3852" width="20.5703125" style="2" customWidth="1"/>
    <col min="3853" max="3853" width="27.42578125" style="2" customWidth="1"/>
    <col min="3854" max="3854" width="59.5703125" style="2" customWidth="1"/>
    <col min="3855" max="4083" width="10.7109375" style="2"/>
    <col min="4084" max="4084" width="19.28515625" style="2" customWidth="1"/>
    <col min="4085" max="4085" width="45.85546875" style="2" customWidth="1"/>
    <col min="4086" max="4089" width="5.7109375" style="2" customWidth="1"/>
    <col min="4090" max="4093" width="4.7109375" style="2" customWidth="1"/>
    <col min="4094" max="4094" width="3.42578125" style="2" customWidth="1"/>
    <col min="4095" max="4095" width="6.85546875" style="2" customWidth="1"/>
    <col min="4096" max="4097" width="14.85546875" style="2" customWidth="1"/>
    <col min="4098" max="4098" width="3.42578125" style="2" customWidth="1"/>
    <col min="4099" max="4099" width="18.28515625" style="2" customWidth="1"/>
    <col min="4100" max="4100" width="30.140625" style="2" customWidth="1"/>
    <col min="4101" max="4101" width="3.5703125" style="2" customWidth="1"/>
    <col min="4102" max="4102" width="15.42578125" style="2" customWidth="1"/>
    <col min="4103" max="4103" width="28.42578125" style="2" customWidth="1"/>
    <col min="4104" max="4104" width="3.5703125" style="2" customWidth="1"/>
    <col min="4105" max="4105" width="17.42578125" style="2" bestFit="1" customWidth="1"/>
    <col min="4106" max="4106" width="26.28515625" style="2" customWidth="1"/>
    <col min="4107" max="4107" width="27.42578125" style="2" customWidth="1"/>
    <col min="4108" max="4108" width="20.5703125" style="2" customWidth="1"/>
    <col min="4109" max="4109" width="27.42578125" style="2" customWidth="1"/>
    <col min="4110" max="4110" width="59.5703125" style="2" customWidth="1"/>
    <col min="4111" max="4339" width="10.7109375" style="2"/>
    <col min="4340" max="4340" width="19.28515625" style="2" customWidth="1"/>
    <col min="4341" max="4341" width="45.85546875" style="2" customWidth="1"/>
    <col min="4342" max="4345" width="5.7109375" style="2" customWidth="1"/>
    <col min="4346" max="4349" width="4.7109375" style="2" customWidth="1"/>
    <col min="4350" max="4350" width="3.42578125" style="2" customWidth="1"/>
    <col min="4351" max="4351" width="6.85546875" style="2" customWidth="1"/>
    <col min="4352" max="4353" width="14.85546875" style="2" customWidth="1"/>
    <col min="4354" max="4354" width="3.42578125" style="2" customWidth="1"/>
    <col min="4355" max="4355" width="18.28515625" style="2" customWidth="1"/>
    <col min="4356" max="4356" width="30.140625" style="2" customWidth="1"/>
    <col min="4357" max="4357" width="3.5703125" style="2" customWidth="1"/>
    <col min="4358" max="4358" width="15.42578125" style="2" customWidth="1"/>
    <col min="4359" max="4359" width="28.42578125" style="2" customWidth="1"/>
    <col min="4360" max="4360" width="3.5703125" style="2" customWidth="1"/>
    <col min="4361" max="4361" width="17.42578125" style="2" bestFit="1" customWidth="1"/>
    <col min="4362" max="4362" width="26.28515625" style="2" customWidth="1"/>
    <col min="4363" max="4363" width="27.42578125" style="2" customWidth="1"/>
    <col min="4364" max="4364" width="20.5703125" style="2" customWidth="1"/>
    <col min="4365" max="4365" width="27.42578125" style="2" customWidth="1"/>
    <col min="4366" max="4366" width="59.5703125" style="2" customWidth="1"/>
    <col min="4367" max="4595" width="10.7109375" style="2"/>
    <col min="4596" max="4596" width="19.28515625" style="2" customWidth="1"/>
    <col min="4597" max="4597" width="45.85546875" style="2" customWidth="1"/>
    <col min="4598" max="4601" width="5.7109375" style="2" customWidth="1"/>
    <col min="4602" max="4605" width="4.7109375" style="2" customWidth="1"/>
    <col min="4606" max="4606" width="3.42578125" style="2" customWidth="1"/>
    <col min="4607" max="4607" width="6.85546875" style="2" customWidth="1"/>
    <col min="4608" max="4609" width="14.85546875" style="2" customWidth="1"/>
    <col min="4610" max="4610" width="3.42578125" style="2" customWidth="1"/>
    <col min="4611" max="4611" width="18.28515625" style="2" customWidth="1"/>
    <col min="4612" max="4612" width="30.140625" style="2" customWidth="1"/>
    <col min="4613" max="4613" width="3.5703125" style="2" customWidth="1"/>
    <col min="4614" max="4614" width="15.42578125" style="2" customWidth="1"/>
    <col min="4615" max="4615" width="28.42578125" style="2" customWidth="1"/>
    <col min="4616" max="4616" width="3.5703125" style="2" customWidth="1"/>
    <col min="4617" max="4617" width="17.42578125" style="2" bestFit="1" customWidth="1"/>
    <col min="4618" max="4618" width="26.28515625" style="2" customWidth="1"/>
    <col min="4619" max="4619" width="27.42578125" style="2" customWidth="1"/>
    <col min="4620" max="4620" width="20.5703125" style="2" customWidth="1"/>
    <col min="4621" max="4621" width="27.42578125" style="2" customWidth="1"/>
    <col min="4622" max="4622" width="59.5703125" style="2" customWidth="1"/>
    <col min="4623" max="4851" width="10.7109375" style="2"/>
    <col min="4852" max="4852" width="19.28515625" style="2" customWidth="1"/>
    <col min="4853" max="4853" width="45.85546875" style="2" customWidth="1"/>
    <col min="4854" max="4857" width="5.7109375" style="2" customWidth="1"/>
    <col min="4858" max="4861" width="4.7109375" style="2" customWidth="1"/>
    <col min="4862" max="4862" width="3.42578125" style="2" customWidth="1"/>
    <col min="4863" max="4863" width="6.85546875" style="2" customWidth="1"/>
    <col min="4864" max="4865" width="14.85546875" style="2" customWidth="1"/>
    <col min="4866" max="4866" width="3.42578125" style="2" customWidth="1"/>
    <col min="4867" max="4867" width="18.28515625" style="2" customWidth="1"/>
    <col min="4868" max="4868" width="30.140625" style="2" customWidth="1"/>
    <col min="4869" max="4869" width="3.5703125" style="2" customWidth="1"/>
    <col min="4870" max="4870" width="15.42578125" style="2" customWidth="1"/>
    <col min="4871" max="4871" width="28.42578125" style="2" customWidth="1"/>
    <col min="4872" max="4872" width="3.5703125" style="2" customWidth="1"/>
    <col min="4873" max="4873" width="17.42578125" style="2" bestFit="1" customWidth="1"/>
    <col min="4874" max="4874" width="26.28515625" style="2" customWidth="1"/>
    <col min="4875" max="4875" width="27.42578125" style="2" customWidth="1"/>
    <col min="4876" max="4876" width="20.5703125" style="2" customWidth="1"/>
    <col min="4877" max="4877" width="27.42578125" style="2" customWidth="1"/>
    <col min="4878" max="4878" width="59.5703125" style="2" customWidth="1"/>
    <col min="4879" max="5107" width="10.7109375" style="2"/>
    <col min="5108" max="5108" width="19.28515625" style="2" customWidth="1"/>
    <col min="5109" max="5109" width="45.85546875" style="2" customWidth="1"/>
    <col min="5110" max="5113" width="5.7109375" style="2" customWidth="1"/>
    <col min="5114" max="5117" width="4.7109375" style="2" customWidth="1"/>
    <col min="5118" max="5118" width="3.42578125" style="2" customWidth="1"/>
    <col min="5119" max="5119" width="6.85546875" style="2" customWidth="1"/>
    <col min="5120" max="5121" width="14.85546875" style="2" customWidth="1"/>
    <col min="5122" max="5122" width="3.42578125" style="2" customWidth="1"/>
    <col min="5123" max="5123" width="18.28515625" style="2" customWidth="1"/>
    <col min="5124" max="5124" width="30.140625" style="2" customWidth="1"/>
    <col min="5125" max="5125" width="3.5703125" style="2" customWidth="1"/>
    <col min="5126" max="5126" width="15.42578125" style="2" customWidth="1"/>
    <col min="5127" max="5127" width="28.42578125" style="2" customWidth="1"/>
    <col min="5128" max="5128" width="3.5703125" style="2" customWidth="1"/>
    <col min="5129" max="5129" width="17.42578125" style="2" bestFit="1" customWidth="1"/>
    <col min="5130" max="5130" width="26.28515625" style="2" customWidth="1"/>
    <col min="5131" max="5131" width="27.42578125" style="2" customWidth="1"/>
    <col min="5132" max="5132" width="20.5703125" style="2" customWidth="1"/>
    <col min="5133" max="5133" width="27.42578125" style="2" customWidth="1"/>
    <col min="5134" max="5134" width="59.5703125" style="2" customWidth="1"/>
    <col min="5135" max="5363" width="10.7109375" style="2"/>
    <col min="5364" max="5364" width="19.28515625" style="2" customWidth="1"/>
    <col min="5365" max="5365" width="45.85546875" style="2" customWidth="1"/>
    <col min="5366" max="5369" width="5.7109375" style="2" customWidth="1"/>
    <col min="5370" max="5373" width="4.7109375" style="2" customWidth="1"/>
    <col min="5374" max="5374" width="3.42578125" style="2" customWidth="1"/>
    <col min="5375" max="5375" width="6.85546875" style="2" customWidth="1"/>
    <col min="5376" max="5377" width="14.85546875" style="2" customWidth="1"/>
    <col min="5378" max="5378" width="3.42578125" style="2" customWidth="1"/>
    <col min="5379" max="5379" width="18.28515625" style="2" customWidth="1"/>
    <col min="5380" max="5380" width="30.140625" style="2" customWidth="1"/>
    <col min="5381" max="5381" width="3.5703125" style="2" customWidth="1"/>
    <col min="5382" max="5382" width="15.42578125" style="2" customWidth="1"/>
    <col min="5383" max="5383" width="28.42578125" style="2" customWidth="1"/>
    <col min="5384" max="5384" width="3.5703125" style="2" customWidth="1"/>
    <col min="5385" max="5385" width="17.42578125" style="2" bestFit="1" customWidth="1"/>
    <col min="5386" max="5386" width="26.28515625" style="2" customWidth="1"/>
    <col min="5387" max="5387" width="27.42578125" style="2" customWidth="1"/>
    <col min="5388" max="5388" width="20.5703125" style="2" customWidth="1"/>
    <col min="5389" max="5389" width="27.42578125" style="2" customWidth="1"/>
    <col min="5390" max="5390" width="59.5703125" style="2" customWidth="1"/>
    <col min="5391" max="5619" width="10.7109375" style="2"/>
    <col min="5620" max="5620" width="19.28515625" style="2" customWidth="1"/>
    <col min="5621" max="5621" width="45.85546875" style="2" customWidth="1"/>
    <col min="5622" max="5625" width="5.7109375" style="2" customWidth="1"/>
    <col min="5626" max="5629" width="4.7109375" style="2" customWidth="1"/>
    <col min="5630" max="5630" width="3.42578125" style="2" customWidth="1"/>
    <col min="5631" max="5631" width="6.85546875" style="2" customWidth="1"/>
    <col min="5632" max="5633" width="14.85546875" style="2" customWidth="1"/>
    <col min="5634" max="5634" width="3.42578125" style="2" customWidth="1"/>
    <col min="5635" max="5635" width="18.28515625" style="2" customWidth="1"/>
    <col min="5636" max="5636" width="30.140625" style="2" customWidth="1"/>
    <col min="5637" max="5637" width="3.5703125" style="2" customWidth="1"/>
    <col min="5638" max="5638" width="15.42578125" style="2" customWidth="1"/>
    <col min="5639" max="5639" width="28.42578125" style="2" customWidth="1"/>
    <col min="5640" max="5640" width="3.5703125" style="2" customWidth="1"/>
    <col min="5641" max="5641" width="17.42578125" style="2" bestFit="1" customWidth="1"/>
    <col min="5642" max="5642" width="26.28515625" style="2" customWidth="1"/>
    <col min="5643" max="5643" width="27.42578125" style="2" customWidth="1"/>
    <col min="5644" max="5644" width="20.5703125" style="2" customWidth="1"/>
    <col min="5645" max="5645" width="27.42578125" style="2" customWidth="1"/>
    <col min="5646" max="5646" width="59.5703125" style="2" customWidth="1"/>
    <col min="5647" max="5875" width="10.7109375" style="2"/>
    <col min="5876" max="5876" width="19.28515625" style="2" customWidth="1"/>
    <col min="5877" max="5877" width="45.85546875" style="2" customWidth="1"/>
    <col min="5878" max="5881" width="5.7109375" style="2" customWidth="1"/>
    <col min="5882" max="5885" width="4.7109375" style="2" customWidth="1"/>
    <col min="5886" max="5886" width="3.42578125" style="2" customWidth="1"/>
    <col min="5887" max="5887" width="6.85546875" style="2" customWidth="1"/>
    <col min="5888" max="5889" width="14.85546875" style="2" customWidth="1"/>
    <col min="5890" max="5890" width="3.42578125" style="2" customWidth="1"/>
    <col min="5891" max="5891" width="18.28515625" style="2" customWidth="1"/>
    <col min="5892" max="5892" width="30.140625" style="2" customWidth="1"/>
    <col min="5893" max="5893" width="3.5703125" style="2" customWidth="1"/>
    <col min="5894" max="5894" width="15.42578125" style="2" customWidth="1"/>
    <col min="5895" max="5895" width="28.42578125" style="2" customWidth="1"/>
    <col min="5896" max="5896" width="3.5703125" style="2" customWidth="1"/>
    <col min="5897" max="5897" width="17.42578125" style="2" bestFit="1" customWidth="1"/>
    <col min="5898" max="5898" width="26.28515625" style="2" customWidth="1"/>
    <col min="5899" max="5899" width="27.42578125" style="2" customWidth="1"/>
    <col min="5900" max="5900" width="20.5703125" style="2" customWidth="1"/>
    <col min="5901" max="5901" width="27.42578125" style="2" customWidth="1"/>
    <col min="5902" max="5902" width="59.5703125" style="2" customWidth="1"/>
    <col min="5903" max="6131" width="10.7109375" style="2"/>
    <col min="6132" max="6132" width="19.28515625" style="2" customWidth="1"/>
    <col min="6133" max="6133" width="45.85546875" style="2" customWidth="1"/>
    <col min="6134" max="6137" width="5.7109375" style="2" customWidth="1"/>
    <col min="6138" max="6141" width="4.7109375" style="2" customWidth="1"/>
    <col min="6142" max="6142" width="3.42578125" style="2" customWidth="1"/>
    <col min="6143" max="6143" width="6.85546875" style="2" customWidth="1"/>
    <col min="6144" max="6145" width="14.85546875" style="2" customWidth="1"/>
    <col min="6146" max="6146" width="3.42578125" style="2" customWidth="1"/>
    <col min="6147" max="6147" width="18.28515625" style="2" customWidth="1"/>
    <col min="6148" max="6148" width="30.140625" style="2" customWidth="1"/>
    <col min="6149" max="6149" width="3.5703125" style="2" customWidth="1"/>
    <col min="6150" max="6150" width="15.42578125" style="2" customWidth="1"/>
    <col min="6151" max="6151" width="28.42578125" style="2" customWidth="1"/>
    <col min="6152" max="6152" width="3.5703125" style="2" customWidth="1"/>
    <col min="6153" max="6153" width="17.42578125" style="2" bestFit="1" customWidth="1"/>
    <col min="6154" max="6154" width="26.28515625" style="2" customWidth="1"/>
    <col min="6155" max="6155" width="27.42578125" style="2" customWidth="1"/>
    <col min="6156" max="6156" width="20.5703125" style="2" customWidth="1"/>
    <col min="6157" max="6157" width="27.42578125" style="2" customWidth="1"/>
    <col min="6158" max="6158" width="59.5703125" style="2" customWidth="1"/>
    <col min="6159" max="6387" width="10.7109375" style="2"/>
    <col min="6388" max="6388" width="19.28515625" style="2" customWidth="1"/>
    <col min="6389" max="6389" width="45.85546875" style="2" customWidth="1"/>
    <col min="6390" max="6393" width="5.7109375" style="2" customWidth="1"/>
    <col min="6394" max="6397" width="4.7109375" style="2" customWidth="1"/>
    <col min="6398" max="6398" width="3.42578125" style="2" customWidth="1"/>
    <col min="6399" max="6399" width="6.85546875" style="2" customWidth="1"/>
    <col min="6400" max="6401" width="14.85546875" style="2" customWidth="1"/>
    <col min="6402" max="6402" width="3.42578125" style="2" customWidth="1"/>
    <col min="6403" max="6403" width="18.28515625" style="2" customWidth="1"/>
    <col min="6404" max="6404" width="30.140625" style="2" customWidth="1"/>
    <col min="6405" max="6405" width="3.5703125" style="2" customWidth="1"/>
    <col min="6406" max="6406" width="15.42578125" style="2" customWidth="1"/>
    <col min="6407" max="6407" width="28.42578125" style="2" customWidth="1"/>
    <col min="6408" max="6408" width="3.5703125" style="2" customWidth="1"/>
    <col min="6409" max="6409" width="17.42578125" style="2" bestFit="1" customWidth="1"/>
    <col min="6410" max="6410" width="26.28515625" style="2" customWidth="1"/>
    <col min="6411" max="6411" width="27.42578125" style="2" customWidth="1"/>
    <col min="6412" max="6412" width="20.5703125" style="2" customWidth="1"/>
    <col min="6413" max="6413" width="27.42578125" style="2" customWidth="1"/>
    <col min="6414" max="6414" width="59.5703125" style="2" customWidth="1"/>
    <col min="6415" max="6643" width="10.7109375" style="2"/>
    <col min="6644" max="6644" width="19.28515625" style="2" customWidth="1"/>
    <col min="6645" max="6645" width="45.85546875" style="2" customWidth="1"/>
    <col min="6646" max="6649" width="5.7109375" style="2" customWidth="1"/>
    <col min="6650" max="6653" width="4.7109375" style="2" customWidth="1"/>
    <col min="6654" max="6654" width="3.42578125" style="2" customWidth="1"/>
    <col min="6655" max="6655" width="6.85546875" style="2" customWidth="1"/>
    <col min="6656" max="6657" width="14.85546875" style="2" customWidth="1"/>
    <col min="6658" max="6658" width="3.42578125" style="2" customWidth="1"/>
    <col min="6659" max="6659" width="18.28515625" style="2" customWidth="1"/>
    <col min="6660" max="6660" width="30.140625" style="2" customWidth="1"/>
    <col min="6661" max="6661" width="3.5703125" style="2" customWidth="1"/>
    <col min="6662" max="6662" width="15.42578125" style="2" customWidth="1"/>
    <col min="6663" max="6663" width="28.42578125" style="2" customWidth="1"/>
    <col min="6664" max="6664" width="3.5703125" style="2" customWidth="1"/>
    <col min="6665" max="6665" width="17.42578125" style="2" bestFit="1" customWidth="1"/>
    <col min="6666" max="6666" width="26.28515625" style="2" customWidth="1"/>
    <col min="6667" max="6667" width="27.42578125" style="2" customWidth="1"/>
    <col min="6668" max="6668" width="20.5703125" style="2" customWidth="1"/>
    <col min="6669" max="6669" width="27.42578125" style="2" customWidth="1"/>
    <col min="6670" max="6670" width="59.5703125" style="2" customWidth="1"/>
    <col min="6671" max="6899" width="10.7109375" style="2"/>
    <col min="6900" max="6900" width="19.28515625" style="2" customWidth="1"/>
    <col min="6901" max="6901" width="45.85546875" style="2" customWidth="1"/>
    <col min="6902" max="6905" width="5.7109375" style="2" customWidth="1"/>
    <col min="6906" max="6909" width="4.7109375" style="2" customWidth="1"/>
    <col min="6910" max="6910" width="3.42578125" style="2" customWidth="1"/>
    <col min="6911" max="6911" width="6.85546875" style="2" customWidth="1"/>
    <col min="6912" max="6913" width="14.85546875" style="2" customWidth="1"/>
    <col min="6914" max="6914" width="3.42578125" style="2" customWidth="1"/>
    <col min="6915" max="6915" width="18.28515625" style="2" customWidth="1"/>
    <col min="6916" max="6916" width="30.140625" style="2" customWidth="1"/>
    <col min="6917" max="6917" width="3.5703125" style="2" customWidth="1"/>
    <col min="6918" max="6918" width="15.42578125" style="2" customWidth="1"/>
    <col min="6919" max="6919" width="28.42578125" style="2" customWidth="1"/>
    <col min="6920" max="6920" width="3.5703125" style="2" customWidth="1"/>
    <col min="6921" max="6921" width="17.42578125" style="2" bestFit="1" customWidth="1"/>
    <col min="6922" max="6922" width="26.28515625" style="2" customWidth="1"/>
    <col min="6923" max="6923" width="27.42578125" style="2" customWidth="1"/>
    <col min="6924" max="6924" width="20.5703125" style="2" customWidth="1"/>
    <col min="6925" max="6925" width="27.42578125" style="2" customWidth="1"/>
    <col min="6926" max="6926" width="59.5703125" style="2" customWidth="1"/>
    <col min="6927" max="7155" width="10.7109375" style="2"/>
    <col min="7156" max="7156" width="19.28515625" style="2" customWidth="1"/>
    <col min="7157" max="7157" width="45.85546875" style="2" customWidth="1"/>
    <col min="7158" max="7161" width="5.7109375" style="2" customWidth="1"/>
    <col min="7162" max="7165" width="4.7109375" style="2" customWidth="1"/>
    <col min="7166" max="7166" width="3.42578125" style="2" customWidth="1"/>
    <col min="7167" max="7167" width="6.85546875" style="2" customWidth="1"/>
    <col min="7168" max="7169" width="14.85546875" style="2" customWidth="1"/>
    <col min="7170" max="7170" width="3.42578125" style="2" customWidth="1"/>
    <col min="7171" max="7171" width="18.28515625" style="2" customWidth="1"/>
    <col min="7172" max="7172" width="30.140625" style="2" customWidth="1"/>
    <col min="7173" max="7173" width="3.5703125" style="2" customWidth="1"/>
    <col min="7174" max="7174" width="15.42578125" style="2" customWidth="1"/>
    <col min="7175" max="7175" width="28.42578125" style="2" customWidth="1"/>
    <col min="7176" max="7176" width="3.5703125" style="2" customWidth="1"/>
    <col min="7177" max="7177" width="17.42578125" style="2" bestFit="1" customWidth="1"/>
    <col min="7178" max="7178" width="26.28515625" style="2" customWidth="1"/>
    <col min="7179" max="7179" width="27.42578125" style="2" customWidth="1"/>
    <col min="7180" max="7180" width="20.5703125" style="2" customWidth="1"/>
    <col min="7181" max="7181" width="27.42578125" style="2" customWidth="1"/>
    <col min="7182" max="7182" width="59.5703125" style="2" customWidth="1"/>
    <col min="7183" max="7411" width="10.7109375" style="2"/>
    <col min="7412" max="7412" width="19.28515625" style="2" customWidth="1"/>
    <col min="7413" max="7413" width="45.85546875" style="2" customWidth="1"/>
    <col min="7414" max="7417" width="5.7109375" style="2" customWidth="1"/>
    <col min="7418" max="7421" width="4.7109375" style="2" customWidth="1"/>
    <col min="7422" max="7422" width="3.42578125" style="2" customWidth="1"/>
    <col min="7423" max="7423" width="6.85546875" style="2" customWidth="1"/>
    <col min="7424" max="7425" width="14.85546875" style="2" customWidth="1"/>
    <col min="7426" max="7426" width="3.42578125" style="2" customWidth="1"/>
    <col min="7427" max="7427" width="18.28515625" style="2" customWidth="1"/>
    <col min="7428" max="7428" width="30.140625" style="2" customWidth="1"/>
    <col min="7429" max="7429" width="3.5703125" style="2" customWidth="1"/>
    <col min="7430" max="7430" width="15.42578125" style="2" customWidth="1"/>
    <col min="7431" max="7431" width="28.42578125" style="2" customWidth="1"/>
    <col min="7432" max="7432" width="3.5703125" style="2" customWidth="1"/>
    <col min="7433" max="7433" width="17.42578125" style="2" bestFit="1" customWidth="1"/>
    <col min="7434" max="7434" width="26.28515625" style="2" customWidth="1"/>
    <col min="7435" max="7435" width="27.42578125" style="2" customWidth="1"/>
    <col min="7436" max="7436" width="20.5703125" style="2" customWidth="1"/>
    <col min="7437" max="7437" width="27.42578125" style="2" customWidth="1"/>
    <col min="7438" max="7438" width="59.5703125" style="2" customWidth="1"/>
    <col min="7439" max="7667" width="10.7109375" style="2"/>
    <col min="7668" max="7668" width="19.28515625" style="2" customWidth="1"/>
    <col min="7669" max="7669" width="45.85546875" style="2" customWidth="1"/>
    <col min="7670" max="7673" width="5.7109375" style="2" customWidth="1"/>
    <col min="7674" max="7677" width="4.7109375" style="2" customWidth="1"/>
    <col min="7678" max="7678" width="3.42578125" style="2" customWidth="1"/>
    <col min="7679" max="7679" width="6.85546875" style="2" customWidth="1"/>
    <col min="7680" max="7681" width="14.85546875" style="2" customWidth="1"/>
    <col min="7682" max="7682" width="3.42578125" style="2" customWidth="1"/>
    <col min="7683" max="7683" width="18.28515625" style="2" customWidth="1"/>
    <col min="7684" max="7684" width="30.140625" style="2" customWidth="1"/>
    <col min="7685" max="7685" width="3.5703125" style="2" customWidth="1"/>
    <col min="7686" max="7686" width="15.42578125" style="2" customWidth="1"/>
    <col min="7687" max="7687" width="28.42578125" style="2" customWidth="1"/>
    <col min="7688" max="7688" width="3.5703125" style="2" customWidth="1"/>
    <col min="7689" max="7689" width="17.42578125" style="2" bestFit="1" customWidth="1"/>
    <col min="7690" max="7690" width="26.28515625" style="2" customWidth="1"/>
    <col min="7691" max="7691" width="27.42578125" style="2" customWidth="1"/>
    <col min="7692" max="7692" width="20.5703125" style="2" customWidth="1"/>
    <col min="7693" max="7693" width="27.42578125" style="2" customWidth="1"/>
    <col min="7694" max="7694" width="59.5703125" style="2" customWidth="1"/>
    <col min="7695" max="7923" width="10.7109375" style="2"/>
    <col min="7924" max="7924" width="19.28515625" style="2" customWidth="1"/>
    <col min="7925" max="7925" width="45.85546875" style="2" customWidth="1"/>
    <col min="7926" max="7929" width="5.7109375" style="2" customWidth="1"/>
    <col min="7930" max="7933" width="4.7109375" style="2" customWidth="1"/>
    <col min="7934" max="7934" width="3.42578125" style="2" customWidth="1"/>
    <col min="7935" max="7935" width="6.85546875" style="2" customWidth="1"/>
    <col min="7936" max="7937" width="14.85546875" style="2" customWidth="1"/>
    <col min="7938" max="7938" width="3.42578125" style="2" customWidth="1"/>
    <col min="7939" max="7939" width="18.28515625" style="2" customWidth="1"/>
    <col min="7940" max="7940" width="30.140625" style="2" customWidth="1"/>
    <col min="7941" max="7941" width="3.5703125" style="2" customWidth="1"/>
    <col min="7942" max="7942" width="15.42578125" style="2" customWidth="1"/>
    <col min="7943" max="7943" width="28.42578125" style="2" customWidth="1"/>
    <col min="7944" max="7944" width="3.5703125" style="2" customWidth="1"/>
    <col min="7945" max="7945" width="17.42578125" style="2" bestFit="1" customWidth="1"/>
    <col min="7946" max="7946" width="26.28515625" style="2" customWidth="1"/>
    <col min="7947" max="7947" width="27.42578125" style="2" customWidth="1"/>
    <col min="7948" max="7948" width="20.5703125" style="2" customWidth="1"/>
    <col min="7949" max="7949" width="27.42578125" style="2" customWidth="1"/>
    <col min="7950" max="7950" width="59.5703125" style="2" customWidth="1"/>
    <col min="7951" max="8179" width="10.7109375" style="2"/>
    <col min="8180" max="8180" width="19.28515625" style="2" customWidth="1"/>
    <col min="8181" max="8181" width="45.85546875" style="2" customWidth="1"/>
    <col min="8182" max="8185" width="5.7109375" style="2" customWidth="1"/>
    <col min="8186" max="8189" width="4.7109375" style="2" customWidth="1"/>
    <col min="8190" max="8190" width="3.42578125" style="2" customWidth="1"/>
    <col min="8191" max="8191" width="6.85546875" style="2" customWidth="1"/>
    <col min="8192" max="8193" width="14.85546875" style="2" customWidth="1"/>
    <col min="8194" max="8194" width="3.42578125" style="2" customWidth="1"/>
    <col min="8195" max="8195" width="18.28515625" style="2" customWidth="1"/>
    <col min="8196" max="8196" width="30.140625" style="2" customWidth="1"/>
    <col min="8197" max="8197" width="3.5703125" style="2" customWidth="1"/>
    <col min="8198" max="8198" width="15.42578125" style="2" customWidth="1"/>
    <col min="8199" max="8199" width="28.42578125" style="2" customWidth="1"/>
    <col min="8200" max="8200" width="3.5703125" style="2" customWidth="1"/>
    <col min="8201" max="8201" width="17.42578125" style="2" bestFit="1" customWidth="1"/>
    <col min="8202" max="8202" width="26.28515625" style="2" customWidth="1"/>
    <col min="8203" max="8203" width="27.42578125" style="2" customWidth="1"/>
    <col min="8204" max="8204" width="20.5703125" style="2" customWidth="1"/>
    <col min="8205" max="8205" width="27.42578125" style="2" customWidth="1"/>
    <col min="8206" max="8206" width="59.5703125" style="2" customWidth="1"/>
    <col min="8207" max="8435" width="10.7109375" style="2"/>
    <col min="8436" max="8436" width="19.28515625" style="2" customWidth="1"/>
    <col min="8437" max="8437" width="45.85546875" style="2" customWidth="1"/>
    <col min="8438" max="8441" width="5.7109375" style="2" customWidth="1"/>
    <col min="8442" max="8445" width="4.7109375" style="2" customWidth="1"/>
    <col min="8446" max="8446" width="3.42578125" style="2" customWidth="1"/>
    <col min="8447" max="8447" width="6.85546875" style="2" customWidth="1"/>
    <col min="8448" max="8449" width="14.85546875" style="2" customWidth="1"/>
    <col min="8450" max="8450" width="3.42578125" style="2" customWidth="1"/>
    <col min="8451" max="8451" width="18.28515625" style="2" customWidth="1"/>
    <col min="8452" max="8452" width="30.140625" style="2" customWidth="1"/>
    <col min="8453" max="8453" width="3.5703125" style="2" customWidth="1"/>
    <col min="8454" max="8454" width="15.42578125" style="2" customWidth="1"/>
    <col min="8455" max="8455" width="28.42578125" style="2" customWidth="1"/>
    <col min="8456" max="8456" width="3.5703125" style="2" customWidth="1"/>
    <col min="8457" max="8457" width="17.42578125" style="2" bestFit="1" customWidth="1"/>
    <col min="8458" max="8458" width="26.28515625" style="2" customWidth="1"/>
    <col min="8459" max="8459" width="27.42578125" style="2" customWidth="1"/>
    <col min="8460" max="8460" width="20.5703125" style="2" customWidth="1"/>
    <col min="8461" max="8461" width="27.42578125" style="2" customWidth="1"/>
    <col min="8462" max="8462" width="59.5703125" style="2" customWidth="1"/>
    <col min="8463" max="8691" width="10.7109375" style="2"/>
    <col min="8692" max="8692" width="19.28515625" style="2" customWidth="1"/>
    <col min="8693" max="8693" width="45.85546875" style="2" customWidth="1"/>
    <col min="8694" max="8697" width="5.7109375" style="2" customWidth="1"/>
    <col min="8698" max="8701" width="4.7109375" style="2" customWidth="1"/>
    <col min="8702" max="8702" width="3.42578125" style="2" customWidth="1"/>
    <col min="8703" max="8703" width="6.85546875" style="2" customWidth="1"/>
    <col min="8704" max="8705" width="14.85546875" style="2" customWidth="1"/>
    <col min="8706" max="8706" width="3.42578125" style="2" customWidth="1"/>
    <col min="8707" max="8707" width="18.28515625" style="2" customWidth="1"/>
    <col min="8708" max="8708" width="30.140625" style="2" customWidth="1"/>
    <col min="8709" max="8709" width="3.5703125" style="2" customWidth="1"/>
    <col min="8710" max="8710" width="15.42578125" style="2" customWidth="1"/>
    <col min="8711" max="8711" width="28.42578125" style="2" customWidth="1"/>
    <col min="8712" max="8712" width="3.5703125" style="2" customWidth="1"/>
    <col min="8713" max="8713" width="17.42578125" style="2" bestFit="1" customWidth="1"/>
    <col min="8714" max="8714" width="26.28515625" style="2" customWidth="1"/>
    <col min="8715" max="8715" width="27.42578125" style="2" customWidth="1"/>
    <col min="8716" max="8716" width="20.5703125" style="2" customWidth="1"/>
    <col min="8717" max="8717" width="27.42578125" style="2" customWidth="1"/>
    <col min="8718" max="8718" width="59.5703125" style="2" customWidth="1"/>
    <col min="8719" max="8947" width="10.7109375" style="2"/>
    <col min="8948" max="8948" width="19.28515625" style="2" customWidth="1"/>
    <col min="8949" max="8949" width="45.85546875" style="2" customWidth="1"/>
    <col min="8950" max="8953" width="5.7109375" style="2" customWidth="1"/>
    <col min="8954" max="8957" width="4.7109375" style="2" customWidth="1"/>
    <col min="8958" max="8958" width="3.42578125" style="2" customWidth="1"/>
    <col min="8959" max="8959" width="6.85546875" style="2" customWidth="1"/>
    <col min="8960" max="8961" width="14.85546875" style="2" customWidth="1"/>
    <col min="8962" max="8962" width="3.42578125" style="2" customWidth="1"/>
    <col min="8963" max="8963" width="18.28515625" style="2" customWidth="1"/>
    <col min="8964" max="8964" width="30.140625" style="2" customWidth="1"/>
    <col min="8965" max="8965" width="3.5703125" style="2" customWidth="1"/>
    <col min="8966" max="8966" width="15.42578125" style="2" customWidth="1"/>
    <col min="8967" max="8967" width="28.42578125" style="2" customWidth="1"/>
    <col min="8968" max="8968" width="3.5703125" style="2" customWidth="1"/>
    <col min="8969" max="8969" width="17.42578125" style="2" bestFit="1" customWidth="1"/>
    <col min="8970" max="8970" width="26.28515625" style="2" customWidth="1"/>
    <col min="8971" max="8971" width="27.42578125" style="2" customWidth="1"/>
    <col min="8972" max="8972" width="20.5703125" style="2" customWidth="1"/>
    <col min="8973" max="8973" width="27.42578125" style="2" customWidth="1"/>
    <col min="8974" max="8974" width="59.5703125" style="2" customWidth="1"/>
    <col min="8975" max="9203" width="10.7109375" style="2"/>
    <col min="9204" max="9204" width="19.28515625" style="2" customWidth="1"/>
    <col min="9205" max="9205" width="45.85546875" style="2" customWidth="1"/>
    <col min="9206" max="9209" width="5.7109375" style="2" customWidth="1"/>
    <col min="9210" max="9213" width="4.7109375" style="2" customWidth="1"/>
    <col min="9214" max="9214" width="3.42578125" style="2" customWidth="1"/>
    <col min="9215" max="9215" width="6.85546875" style="2" customWidth="1"/>
    <col min="9216" max="9217" width="14.85546875" style="2" customWidth="1"/>
    <col min="9218" max="9218" width="3.42578125" style="2" customWidth="1"/>
    <col min="9219" max="9219" width="18.28515625" style="2" customWidth="1"/>
    <col min="9220" max="9220" width="30.140625" style="2" customWidth="1"/>
    <col min="9221" max="9221" width="3.5703125" style="2" customWidth="1"/>
    <col min="9222" max="9222" width="15.42578125" style="2" customWidth="1"/>
    <col min="9223" max="9223" width="28.42578125" style="2" customWidth="1"/>
    <col min="9224" max="9224" width="3.5703125" style="2" customWidth="1"/>
    <col min="9225" max="9225" width="17.42578125" style="2" bestFit="1" customWidth="1"/>
    <col min="9226" max="9226" width="26.28515625" style="2" customWidth="1"/>
    <col min="9227" max="9227" width="27.42578125" style="2" customWidth="1"/>
    <col min="9228" max="9228" width="20.5703125" style="2" customWidth="1"/>
    <col min="9229" max="9229" width="27.42578125" style="2" customWidth="1"/>
    <col min="9230" max="9230" width="59.5703125" style="2" customWidth="1"/>
    <col min="9231" max="9459" width="10.7109375" style="2"/>
    <col min="9460" max="9460" width="19.28515625" style="2" customWidth="1"/>
    <col min="9461" max="9461" width="45.85546875" style="2" customWidth="1"/>
    <col min="9462" max="9465" width="5.7109375" style="2" customWidth="1"/>
    <col min="9466" max="9469" width="4.7109375" style="2" customWidth="1"/>
    <col min="9470" max="9470" width="3.42578125" style="2" customWidth="1"/>
    <col min="9471" max="9471" width="6.85546875" style="2" customWidth="1"/>
    <col min="9472" max="9473" width="14.85546875" style="2" customWidth="1"/>
    <col min="9474" max="9474" width="3.42578125" style="2" customWidth="1"/>
    <col min="9475" max="9475" width="18.28515625" style="2" customWidth="1"/>
    <col min="9476" max="9476" width="30.140625" style="2" customWidth="1"/>
    <col min="9477" max="9477" width="3.5703125" style="2" customWidth="1"/>
    <col min="9478" max="9478" width="15.42578125" style="2" customWidth="1"/>
    <col min="9479" max="9479" width="28.42578125" style="2" customWidth="1"/>
    <col min="9480" max="9480" width="3.5703125" style="2" customWidth="1"/>
    <col min="9481" max="9481" width="17.42578125" style="2" bestFit="1" customWidth="1"/>
    <col min="9482" max="9482" width="26.28515625" style="2" customWidth="1"/>
    <col min="9483" max="9483" width="27.42578125" style="2" customWidth="1"/>
    <col min="9484" max="9484" width="20.5703125" style="2" customWidth="1"/>
    <col min="9485" max="9485" width="27.42578125" style="2" customWidth="1"/>
    <col min="9486" max="9486" width="59.5703125" style="2" customWidth="1"/>
    <col min="9487" max="9715" width="10.7109375" style="2"/>
    <col min="9716" max="9716" width="19.28515625" style="2" customWidth="1"/>
    <col min="9717" max="9717" width="45.85546875" style="2" customWidth="1"/>
    <col min="9718" max="9721" width="5.7109375" style="2" customWidth="1"/>
    <col min="9722" max="9725" width="4.7109375" style="2" customWidth="1"/>
    <col min="9726" max="9726" width="3.42578125" style="2" customWidth="1"/>
    <col min="9727" max="9727" width="6.85546875" style="2" customWidth="1"/>
    <col min="9728" max="9729" width="14.85546875" style="2" customWidth="1"/>
    <col min="9730" max="9730" width="3.42578125" style="2" customWidth="1"/>
    <col min="9731" max="9731" width="18.28515625" style="2" customWidth="1"/>
    <col min="9732" max="9732" width="30.140625" style="2" customWidth="1"/>
    <col min="9733" max="9733" width="3.5703125" style="2" customWidth="1"/>
    <col min="9734" max="9734" width="15.42578125" style="2" customWidth="1"/>
    <col min="9735" max="9735" width="28.42578125" style="2" customWidth="1"/>
    <col min="9736" max="9736" width="3.5703125" style="2" customWidth="1"/>
    <col min="9737" max="9737" width="17.42578125" style="2" bestFit="1" customWidth="1"/>
    <col min="9738" max="9738" width="26.28515625" style="2" customWidth="1"/>
    <col min="9739" max="9739" width="27.42578125" style="2" customWidth="1"/>
    <col min="9740" max="9740" width="20.5703125" style="2" customWidth="1"/>
    <col min="9741" max="9741" width="27.42578125" style="2" customWidth="1"/>
    <col min="9742" max="9742" width="59.5703125" style="2" customWidth="1"/>
    <col min="9743" max="9971" width="10.7109375" style="2"/>
    <col min="9972" max="9972" width="19.28515625" style="2" customWidth="1"/>
    <col min="9973" max="9973" width="45.85546875" style="2" customWidth="1"/>
    <col min="9974" max="9977" width="5.7109375" style="2" customWidth="1"/>
    <col min="9978" max="9981" width="4.7109375" style="2" customWidth="1"/>
    <col min="9982" max="9982" width="3.42578125" style="2" customWidth="1"/>
    <col min="9983" max="9983" width="6.85546875" style="2" customWidth="1"/>
    <col min="9984" max="9985" width="14.85546875" style="2" customWidth="1"/>
    <col min="9986" max="9986" width="3.42578125" style="2" customWidth="1"/>
    <col min="9987" max="9987" width="18.28515625" style="2" customWidth="1"/>
    <col min="9988" max="9988" width="30.140625" style="2" customWidth="1"/>
    <col min="9989" max="9989" width="3.5703125" style="2" customWidth="1"/>
    <col min="9990" max="9990" width="15.42578125" style="2" customWidth="1"/>
    <col min="9991" max="9991" width="28.42578125" style="2" customWidth="1"/>
    <col min="9992" max="9992" width="3.5703125" style="2" customWidth="1"/>
    <col min="9993" max="9993" width="17.42578125" style="2" bestFit="1" customWidth="1"/>
    <col min="9994" max="9994" width="26.28515625" style="2" customWidth="1"/>
    <col min="9995" max="9995" width="27.42578125" style="2" customWidth="1"/>
    <col min="9996" max="9996" width="20.5703125" style="2" customWidth="1"/>
    <col min="9997" max="9997" width="27.42578125" style="2" customWidth="1"/>
    <col min="9998" max="9998" width="59.5703125" style="2" customWidth="1"/>
    <col min="9999" max="10227" width="10.7109375" style="2"/>
    <col min="10228" max="10228" width="19.28515625" style="2" customWidth="1"/>
    <col min="10229" max="10229" width="45.85546875" style="2" customWidth="1"/>
    <col min="10230" max="10233" width="5.7109375" style="2" customWidth="1"/>
    <col min="10234" max="10237" width="4.7109375" style="2" customWidth="1"/>
    <col min="10238" max="10238" width="3.42578125" style="2" customWidth="1"/>
    <col min="10239" max="10239" width="6.85546875" style="2" customWidth="1"/>
    <col min="10240" max="10241" width="14.85546875" style="2" customWidth="1"/>
    <col min="10242" max="10242" width="3.42578125" style="2" customWidth="1"/>
    <col min="10243" max="10243" width="18.28515625" style="2" customWidth="1"/>
    <col min="10244" max="10244" width="30.140625" style="2" customWidth="1"/>
    <col min="10245" max="10245" width="3.5703125" style="2" customWidth="1"/>
    <col min="10246" max="10246" width="15.42578125" style="2" customWidth="1"/>
    <col min="10247" max="10247" width="28.42578125" style="2" customWidth="1"/>
    <col min="10248" max="10248" width="3.5703125" style="2" customWidth="1"/>
    <col min="10249" max="10249" width="17.42578125" style="2" bestFit="1" customWidth="1"/>
    <col min="10250" max="10250" width="26.28515625" style="2" customWidth="1"/>
    <col min="10251" max="10251" width="27.42578125" style="2" customWidth="1"/>
    <col min="10252" max="10252" width="20.5703125" style="2" customWidth="1"/>
    <col min="10253" max="10253" width="27.42578125" style="2" customWidth="1"/>
    <col min="10254" max="10254" width="59.5703125" style="2" customWidth="1"/>
    <col min="10255" max="10483" width="10.7109375" style="2"/>
    <col min="10484" max="10484" width="19.28515625" style="2" customWidth="1"/>
    <col min="10485" max="10485" width="45.85546875" style="2" customWidth="1"/>
    <col min="10486" max="10489" width="5.7109375" style="2" customWidth="1"/>
    <col min="10490" max="10493" width="4.7109375" style="2" customWidth="1"/>
    <col min="10494" max="10494" width="3.42578125" style="2" customWidth="1"/>
    <col min="10495" max="10495" width="6.85546875" style="2" customWidth="1"/>
    <col min="10496" max="10497" width="14.85546875" style="2" customWidth="1"/>
    <col min="10498" max="10498" width="3.42578125" style="2" customWidth="1"/>
    <col min="10499" max="10499" width="18.28515625" style="2" customWidth="1"/>
    <col min="10500" max="10500" width="30.140625" style="2" customWidth="1"/>
    <col min="10501" max="10501" width="3.5703125" style="2" customWidth="1"/>
    <col min="10502" max="10502" width="15.42578125" style="2" customWidth="1"/>
    <col min="10503" max="10503" width="28.42578125" style="2" customWidth="1"/>
    <col min="10504" max="10504" width="3.5703125" style="2" customWidth="1"/>
    <col min="10505" max="10505" width="17.42578125" style="2" bestFit="1" customWidth="1"/>
    <col min="10506" max="10506" width="26.28515625" style="2" customWidth="1"/>
    <col min="10507" max="10507" width="27.42578125" style="2" customWidth="1"/>
    <col min="10508" max="10508" width="20.5703125" style="2" customWidth="1"/>
    <col min="10509" max="10509" width="27.42578125" style="2" customWidth="1"/>
    <col min="10510" max="10510" width="59.5703125" style="2" customWidth="1"/>
    <col min="10511" max="10739" width="10.7109375" style="2"/>
    <col min="10740" max="10740" width="19.28515625" style="2" customWidth="1"/>
    <col min="10741" max="10741" width="45.85546875" style="2" customWidth="1"/>
    <col min="10742" max="10745" width="5.7109375" style="2" customWidth="1"/>
    <col min="10746" max="10749" width="4.7109375" style="2" customWidth="1"/>
    <col min="10750" max="10750" width="3.42578125" style="2" customWidth="1"/>
    <col min="10751" max="10751" width="6.85546875" style="2" customWidth="1"/>
    <col min="10752" max="10753" width="14.85546875" style="2" customWidth="1"/>
    <col min="10754" max="10754" width="3.42578125" style="2" customWidth="1"/>
    <col min="10755" max="10755" width="18.28515625" style="2" customWidth="1"/>
    <col min="10756" max="10756" width="30.140625" style="2" customWidth="1"/>
    <col min="10757" max="10757" width="3.5703125" style="2" customWidth="1"/>
    <col min="10758" max="10758" width="15.42578125" style="2" customWidth="1"/>
    <col min="10759" max="10759" width="28.42578125" style="2" customWidth="1"/>
    <col min="10760" max="10760" width="3.5703125" style="2" customWidth="1"/>
    <col min="10761" max="10761" width="17.42578125" style="2" bestFit="1" customWidth="1"/>
    <col min="10762" max="10762" width="26.28515625" style="2" customWidth="1"/>
    <col min="10763" max="10763" width="27.42578125" style="2" customWidth="1"/>
    <col min="10764" max="10764" width="20.5703125" style="2" customWidth="1"/>
    <col min="10765" max="10765" width="27.42578125" style="2" customWidth="1"/>
    <col min="10766" max="10766" width="59.5703125" style="2" customWidth="1"/>
    <col min="10767" max="10995" width="10.7109375" style="2"/>
    <col min="10996" max="10996" width="19.28515625" style="2" customWidth="1"/>
    <col min="10997" max="10997" width="45.85546875" style="2" customWidth="1"/>
    <col min="10998" max="11001" width="5.7109375" style="2" customWidth="1"/>
    <col min="11002" max="11005" width="4.7109375" style="2" customWidth="1"/>
    <col min="11006" max="11006" width="3.42578125" style="2" customWidth="1"/>
    <col min="11007" max="11007" width="6.85546875" style="2" customWidth="1"/>
    <col min="11008" max="11009" width="14.85546875" style="2" customWidth="1"/>
    <col min="11010" max="11010" width="3.42578125" style="2" customWidth="1"/>
    <col min="11011" max="11011" width="18.28515625" style="2" customWidth="1"/>
    <col min="11012" max="11012" width="30.140625" style="2" customWidth="1"/>
    <col min="11013" max="11013" width="3.5703125" style="2" customWidth="1"/>
    <col min="11014" max="11014" width="15.42578125" style="2" customWidth="1"/>
    <col min="11015" max="11015" width="28.42578125" style="2" customWidth="1"/>
    <col min="11016" max="11016" width="3.5703125" style="2" customWidth="1"/>
    <col min="11017" max="11017" width="17.42578125" style="2" bestFit="1" customWidth="1"/>
    <col min="11018" max="11018" width="26.28515625" style="2" customWidth="1"/>
    <col min="11019" max="11019" width="27.42578125" style="2" customWidth="1"/>
    <col min="11020" max="11020" width="20.5703125" style="2" customWidth="1"/>
    <col min="11021" max="11021" width="27.42578125" style="2" customWidth="1"/>
    <col min="11022" max="11022" width="59.5703125" style="2" customWidth="1"/>
    <col min="11023" max="11251" width="10.7109375" style="2"/>
    <col min="11252" max="11252" width="19.28515625" style="2" customWidth="1"/>
    <col min="11253" max="11253" width="45.85546875" style="2" customWidth="1"/>
    <col min="11254" max="11257" width="5.7109375" style="2" customWidth="1"/>
    <col min="11258" max="11261" width="4.7109375" style="2" customWidth="1"/>
    <col min="11262" max="11262" width="3.42578125" style="2" customWidth="1"/>
    <col min="11263" max="11263" width="6.85546875" style="2" customWidth="1"/>
    <col min="11264" max="11265" width="14.85546875" style="2" customWidth="1"/>
    <col min="11266" max="11266" width="3.42578125" style="2" customWidth="1"/>
    <col min="11267" max="11267" width="18.28515625" style="2" customWidth="1"/>
    <col min="11268" max="11268" width="30.140625" style="2" customWidth="1"/>
    <col min="11269" max="11269" width="3.5703125" style="2" customWidth="1"/>
    <col min="11270" max="11270" width="15.42578125" style="2" customWidth="1"/>
    <col min="11271" max="11271" width="28.42578125" style="2" customWidth="1"/>
    <col min="11272" max="11272" width="3.5703125" style="2" customWidth="1"/>
    <col min="11273" max="11273" width="17.42578125" style="2" bestFit="1" customWidth="1"/>
    <col min="11274" max="11274" width="26.28515625" style="2" customWidth="1"/>
    <col min="11275" max="11275" width="27.42578125" style="2" customWidth="1"/>
    <col min="11276" max="11276" width="20.5703125" style="2" customWidth="1"/>
    <col min="11277" max="11277" width="27.42578125" style="2" customWidth="1"/>
    <col min="11278" max="11278" width="59.5703125" style="2" customWidth="1"/>
    <col min="11279" max="11507" width="10.7109375" style="2"/>
    <col min="11508" max="11508" width="19.28515625" style="2" customWidth="1"/>
    <col min="11509" max="11509" width="45.85546875" style="2" customWidth="1"/>
    <col min="11510" max="11513" width="5.7109375" style="2" customWidth="1"/>
    <col min="11514" max="11517" width="4.7109375" style="2" customWidth="1"/>
    <col min="11518" max="11518" width="3.42578125" style="2" customWidth="1"/>
    <col min="11519" max="11519" width="6.85546875" style="2" customWidth="1"/>
    <col min="11520" max="11521" width="14.85546875" style="2" customWidth="1"/>
    <col min="11522" max="11522" width="3.42578125" style="2" customWidth="1"/>
    <col min="11523" max="11523" width="18.28515625" style="2" customWidth="1"/>
    <col min="11524" max="11524" width="30.140625" style="2" customWidth="1"/>
    <col min="11525" max="11525" width="3.5703125" style="2" customWidth="1"/>
    <col min="11526" max="11526" width="15.42578125" style="2" customWidth="1"/>
    <col min="11527" max="11527" width="28.42578125" style="2" customWidth="1"/>
    <col min="11528" max="11528" width="3.5703125" style="2" customWidth="1"/>
    <col min="11529" max="11529" width="17.42578125" style="2" bestFit="1" customWidth="1"/>
    <col min="11530" max="11530" width="26.28515625" style="2" customWidth="1"/>
    <col min="11531" max="11531" width="27.42578125" style="2" customWidth="1"/>
    <col min="11532" max="11532" width="20.5703125" style="2" customWidth="1"/>
    <col min="11533" max="11533" width="27.42578125" style="2" customWidth="1"/>
    <col min="11534" max="11534" width="59.5703125" style="2" customWidth="1"/>
    <col min="11535" max="11763" width="10.7109375" style="2"/>
    <col min="11764" max="11764" width="19.28515625" style="2" customWidth="1"/>
    <col min="11765" max="11765" width="45.85546875" style="2" customWidth="1"/>
    <col min="11766" max="11769" width="5.7109375" style="2" customWidth="1"/>
    <col min="11770" max="11773" width="4.7109375" style="2" customWidth="1"/>
    <col min="11774" max="11774" width="3.42578125" style="2" customWidth="1"/>
    <col min="11775" max="11775" width="6.85546875" style="2" customWidth="1"/>
    <col min="11776" max="11777" width="14.85546875" style="2" customWidth="1"/>
    <col min="11778" max="11778" width="3.42578125" style="2" customWidth="1"/>
    <col min="11779" max="11779" width="18.28515625" style="2" customWidth="1"/>
    <col min="11780" max="11780" width="30.140625" style="2" customWidth="1"/>
    <col min="11781" max="11781" width="3.5703125" style="2" customWidth="1"/>
    <col min="11782" max="11782" width="15.42578125" style="2" customWidth="1"/>
    <col min="11783" max="11783" width="28.42578125" style="2" customWidth="1"/>
    <col min="11784" max="11784" width="3.5703125" style="2" customWidth="1"/>
    <col min="11785" max="11785" width="17.42578125" style="2" bestFit="1" customWidth="1"/>
    <col min="11786" max="11786" width="26.28515625" style="2" customWidth="1"/>
    <col min="11787" max="11787" width="27.42578125" style="2" customWidth="1"/>
    <col min="11788" max="11788" width="20.5703125" style="2" customWidth="1"/>
    <col min="11789" max="11789" width="27.42578125" style="2" customWidth="1"/>
    <col min="11790" max="11790" width="59.5703125" style="2" customWidth="1"/>
    <col min="11791" max="12019" width="10.7109375" style="2"/>
    <col min="12020" max="12020" width="19.28515625" style="2" customWidth="1"/>
    <col min="12021" max="12021" width="45.85546875" style="2" customWidth="1"/>
    <col min="12022" max="12025" width="5.7109375" style="2" customWidth="1"/>
    <col min="12026" max="12029" width="4.7109375" style="2" customWidth="1"/>
    <col min="12030" max="12030" width="3.42578125" style="2" customWidth="1"/>
    <col min="12031" max="12031" width="6.85546875" style="2" customWidth="1"/>
    <col min="12032" max="12033" width="14.85546875" style="2" customWidth="1"/>
    <col min="12034" max="12034" width="3.42578125" style="2" customWidth="1"/>
    <col min="12035" max="12035" width="18.28515625" style="2" customWidth="1"/>
    <col min="12036" max="12036" width="30.140625" style="2" customWidth="1"/>
    <col min="12037" max="12037" width="3.5703125" style="2" customWidth="1"/>
    <col min="12038" max="12038" width="15.42578125" style="2" customWidth="1"/>
    <col min="12039" max="12039" width="28.42578125" style="2" customWidth="1"/>
    <col min="12040" max="12040" width="3.5703125" style="2" customWidth="1"/>
    <col min="12041" max="12041" width="17.42578125" style="2" bestFit="1" customWidth="1"/>
    <col min="12042" max="12042" width="26.28515625" style="2" customWidth="1"/>
    <col min="12043" max="12043" width="27.42578125" style="2" customWidth="1"/>
    <col min="12044" max="12044" width="20.5703125" style="2" customWidth="1"/>
    <col min="12045" max="12045" width="27.42578125" style="2" customWidth="1"/>
    <col min="12046" max="12046" width="59.5703125" style="2" customWidth="1"/>
    <col min="12047" max="12275" width="10.7109375" style="2"/>
    <col min="12276" max="12276" width="19.28515625" style="2" customWidth="1"/>
    <col min="12277" max="12277" width="45.85546875" style="2" customWidth="1"/>
    <col min="12278" max="12281" width="5.7109375" style="2" customWidth="1"/>
    <col min="12282" max="12285" width="4.7109375" style="2" customWidth="1"/>
    <col min="12286" max="12286" width="3.42578125" style="2" customWidth="1"/>
    <col min="12287" max="12287" width="6.85546875" style="2" customWidth="1"/>
    <col min="12288" max="12289" width="14.85546875" style="2" customWidth="1"/>
    <col min="12290" max="12290" width="3.42578125" style="2" customWidth="1"/>
    <col min="12291" max="12291" width="18.28515625" style="2" customWidth="1"/>
    <col min="12292" max="12292" width="30.140625" style="2" customWidth="1"/>
    <col min="12293" max="12293" width="3.5703125" style="2" customWidth="1"/>
    <col min="12294" max="12294" width="15.42578125" style="2" customWidth="1"/>
    <col min="12295" max="12295" width="28.42578125" style="2" customWidth="1"/>
    <col min="12296" max="12296" width="3.5703125" style="2" customWidth="1"/>
    <col min="12297" max="12297" width="17.42578125" style="2" bestFit="1" customWidth="1"/>
    <col min="12298" max="12298" width="26.28515625" style="2" customWidth="1"/>
    <col min="12299" max="12299" width="27.42578125" style="2" customWidth="1"/>
    <col min="12300" max="12300" width="20.5703125" style="2" customWidth="1"/>
    <col min="12301" max="12301" width="27.42578125" style="2" customWidth="1"/>
    <col min="12302" max="12302" width="59.5703125" style="2" customWidth="1"/>
    <col min="12303" max="12531" width="10.7109375" style="2"/>
    <col min="12532" max="12532" width="19.28515625" style="2" customWidth="1"/>
    <col min="12533" max="12533" width="45.85546875" style="2" customWidth="1"/>
    <col min="12534" max="12537" width="5.7109375" style="2" customWidth="1"/>
    <col min="12538" max="12541" width="4.7109375" style="2" customWidth="1"/>
    <col min="12542" max="12542" width="3.42578125" style="2" customWidth="1"/>
    <col min="12543" max="12543" width="6.85546875" style="2" customWidth="1"/>
    <col min="12544" max="12545" width="14.85546875" style="2" customWidth="1"/>
    <col min="12546" max="12546" width="3.42578125" style="2" customWidth="1"/>
    <col min="12547" max="12547" width="18.28515625" style="2" customWidth="1"/>
    <col min="12548" max="12548" width="30.140625" style="2" customWidth="1"/>
    <col min="12549" max="12549" width="3.5703125" style="2" customWidth="1"/>
    <col min="12550" max="12550" width="15.42578125" style="2" customWidth="1"/>
    <col min="12551" max="12551" width="28.42578125" style="2" customWidth="1"/>
    <col min="12552" max="12552" width="3.5703125" style="2" customWidth="1"/>
    <col min="12553" max="12553" width="17.42578125" style="2" bestFit="1" customWidth="1"/>
    <col min="12554" max="12554" width="26.28515625" style="2" customWidth="1"/>
    <col min="12555" max="12555" width="27.42578125" style="2" customWidth="1"/>
    <col min="12556" max="12556" width="20.5703125" style="2" customWidth="1"/>
    <col min="12557" max="12557" width="27.42578125" style="2" customWidth="1"/>
    <col min="12558" max="12558" width="59.5703125" style="2" customWidth="1"/>
    <col min="12559" max="12787" width="10.7109375" style="2"/>
    <col min="12788" max="12788" width="19.28515625" style="2" customWidth="1"/>
    <col min="12789" max="12789" width="45.85546875" style="2" customWidth="1"/>
    <col min="12790" max="12793" width="5.7109375" style="2" customWidth="1"/>
    <col min="12794" max="12797" width="4.7109375" style="2" customWidth="1"/>
    <col min="12798" max="12798" width="3.42578125" style="2" customWidth="1"/>
    <col min="12799" max="12799" width="6.85546875" style="2" customWidth="1"/>
    <col min="12800" max="12801" width="14.85546875" style="2" customWidth="1"/>
    <col min="12802" max="12802" width="3.42578125" style="2" customWidth="1"/>
    <col min="12803" max="12803" width="18.28515625" style="2" customWidth="1"/>
    <col min="12804" max="12804" width="30.140625" style="2" customWidth="1"/>
    <col min="12805" max="12805" width="3.5703125" style="2" customWidth="1"/>
    <col min="12806" max="12806" width="15.42578125" style="2" customWidth="1"/>
    <col min="12807" max="12807" width="28.42578125" style="2" customWidth="1"/>
    <col min="12808" max="12808" width="3.5703125" style="2" customWidth="1"/>
    <col min="12809" max="12809" width="17.42578125" style="2" bestFit="1" customWidth="1"/>
    <col min="12810" max="12810" width="26.28515625" style="2" customWidth="1"/>
    <col min="12811" max="12811" width="27.42578125" style="2" customWidth="1"/>
    <col min="12812" max="12812" width="20.5703125" style="2" customWidth="1"/>
    <col min="12813" max="12813" width="27.42578125" style="2" customWidth="1"/>
    <col min="12814" max="12814" width="59.5703125" style="2" customWidth="1"/>
    <col min="12815" max="13043" width="10.7109375" style="2"/>
    <col min="13044" max="13044" width="19.28515625" style="2" customWidth="1"/>
    <col min="13045" max="13045" width="45.85546875" style="2" customWidth="1"/>
    <col min="13046" max="13049" width="5.7109375" style="2" customWidth="1"/>
    <col min="13050" max="13053" width="4.7109375" style="2" customWidth="1"/>
    <col min="13054" max="13054" width="3.42578125" style="2" customWidth="1"/>
    <col min="13055" max="13055" width="6.85546875" style="2" customWidth="1"/>
    <col min="13056" max="13057" width="14.85546875" style="2" customWidth="1"/>
    <col min="13058" max="13058" width="3.42578125" style="2" customWidth="1"/>
    <col min="13059" max="13059" width="18.28515625" style="2" customWidth="1"/>
    <col min="13060" max="13060" width="30.140625" style="2" customWidth="1"/>
    <col min="13061" max="13061" width="3.5703125" style="2" customWidth="1"/>
    <col min="13062" max="13062" width="15.42578125" style="2" customWidth="1"/>
    <col min="13063" max="13063" width="28.42578125" style="2" customWidth="1"/>
    <col min="13064" max="13064" width="3.5703125" style="2" customWidth="1"/>
    <col min="13065" max="13065" width="17.42578125" style="2" bestFit="1" customWidth="1"/>
    <col min="13066" max="13066" width="26.28515625" style="2" customWidth="1"/>
    <col min="13067" max="13067" width="27.42578125" style="2" customWidth="1"/>
    <col min="13068" max="13068" width="20.5703125" style="2" customWidth="1"/>
    <col min="13069" max="13069" width="27.42578125" style="2" customWidth="1"/>
    <col min="13070" max="13070" width="59.5703125" style="2" customWidth="1"/>
    <col min="13071" max="13299" width="10.7109375" style="2"/>
    <col min="13300" max="13300" width="19.28515625" style="2" customWidth="1"/>
    <col min="13301" max="13301" width="45.85546875" style="2" customWidth="1"/>
    <col min="13302" max="13305" width="5.7109375" style="2" customWidth="1"/>
    <col min="13306" max="13309" width="4.7109375" style="2" customWidth="1"/>
    <col min="13310" max="13310" width="3.42578125" style="2" customWidth="1"/>
    <col min="13311" max="13311" width="6.85546875" style="2" customWidth="1"/>
    <col min="13312" max="13313" width="14.85546875" style="2" customWidth="1"/>
    <col min="13314" max="13314" width="3.42578125" style="2" customWidth="1"/>
    <col min="13315" max="13315" width="18.28515625" style="2" customWidth="1"/>
    <col min="13316" max="13316" width="30.140625" style="2" customWidth="1"/>
    <col min="13317" max="13317" width="3.5703125" style="2" customWidth="1"/>
    <col min="13318" max="13318" width="15.42578125" style="2" customWidth="1"/>
    <col min="13319" max="13319" width="28.42578125" style="2" customWidth="1"/>
    <col min="13320" max="13320" width="3.5703125" style="2" customWidth="1"/>
    <col min="13321" max="13321" width="17.42578125" style="2" bestFit="1" customWidth="1"/>
    <col min="13322" max="13322" width="26.28515625" style="2" customWidth="1"/>
    <col min="13323" max="13323" width="27.42578125" style="2" customWidth="1"/>
    <col min="13324" max="13324" width="20.5703125" style="2" customWidth="1"/>
    <col min="13325" max="13325" width="27.42578125" style="2" customWidth="1"/>
    <col min="13326" max="13326" width="59.5703125" style="2" customWidth="1"/>
    <col min="13327" max="13555" width="10.7109375" style="2"/>
    <col min="13556" max="13556" width="19.28515625" style="2" customWidth="1"/>
    <col min="13557" max="13557" width="45.85546875" style="2" customWidth="1"/>
    <col min="13558" max="13561" width="5.7109375" style="2" customWidth="1"/>
    <col min="13562" max="13565" width="4.7109375" style="2" customWidth="1"/>
    <col min="13566" max="13566" width="3.42578125" style="2" customWidth="1"/>
    <col min="13567" max="13567" width="6.85546875" style="2" customWidth="1"/>
    <col min="13568" max="13569" width="14.85546875" style="2" customWidth="1"/>
    <col min="13570" max="13570" width="3.42578125" style="2" customWidth="1"/>
    <col min="13571" max="13571" width="18.28515625" style="2" customWidth="1"/>
    <col min="13572" max="13572" width="30.140625" style="2" customWidth="1"/>
    <col min="13573" max="13573" width="3.5703125" style="2" customWidth="1"/>
    <col min="13574" max="13574" width="15.42578125" style="2" customWidth="1"/>
    <col min="13575" max="13575" width="28.42578125" style="2" customWidth="1"/>
    <col min="13576" max="13576" width="3.5703125" style="2" customWidth="1"/>
    <col min="13577" max="13577" width="17.42578125" style="2" bestFit="1" customWidth="1"/>
    <col min="13578" max="13578" width="26.28515625" style="2" customWidth="1"/>
    <col min="13579" max="13579" width="27.42578125" style="2" customWidth="1"/>
    <col min="13580" max="13580" width="20.5703125" style="2" customWidth="1"/>
    <col min="13581" max="13581" width="27.42578125" style="2" customWidth="1"/>
    <col min="13582" max="13582" width="59.5703125" style="2" customWidth="1"/>
    <col min="13583" max="13811" width="10.7109375" style="2"/>
    <col min="13812" max="13812" width="19.28515625" style="2" customWidth="1"/>
    <col min="13813" max="13813" width="45.85546875" style="2" customWidth="1"/>
    <col min="13814" max="13817" width="5.7109375" style="2" customWidth="1"/>
    <col min="13818" max="13821" width="4.7109375" style="2" customWidth="1"/>
    <col min="13822" max="13822" width="3.42578125" style="2" customWidth="1"/>
    <col min="13823" max="13823" width="6.85546875" style="2" customWidth="1"/>
    <col min="13824" max="13825" width="14.85546875" style="2" customWidth="1"/>
    <col min="13826" max="13826" width="3.42578125" style="2" customWidth="1"/>
    <col min="13827" max="13827" width="18.28515625" style="2" customWidth="1"/>
    <col min="13828" max="13828" width="30.140625" style="2" customWidth="1"/>
    <col min="13829" max="13829" width="3.5703125" style="2" customWidth="1"/>
    <col min="13830" max="13830" width="15.42578125" style="2" customWidth="1"/>
    <col min="13831" max="13831" width="28.42578125" style="2" customWidth="1"/>
    <col min="13832" max="13832" width="3.5703125" style="2" customWidth="1"/>
    <col min="13833" max="13833" width="17.42578125" style="2" bestFit="1" customWidth="1"/>
    <col min="13834" max="13834" width="26.28515625" style="2" customWidth="1"/>
    <col min="13835" max="13835" width="27.42578125" style="2" customWidth="1"/>
    <col min="13836" max="13836" width="20.5703125" style="2" customWidth="1"/>
    <col min="13837" max="13837" width="27.42578125" style="2" customWidth="1"/>
    <col min="13838" max="13838" width="59.5703125" style="2" customWidth="1"/>
    <col min="13839" max="14067" width="10.7109375" style="2"/>
    <col min="14068" max="14068" width="19.28515625" style="2" customWidth="1"/>
    <col min="14069" max="14069" width="45.85546875" style="2" customWidth="1"/>
    <col min="14070" max="14073" width="5.7109375" style="2" customWidth="1"/>
    <col min="14074" max="14077" width="4.7109375" style="2" customWidth="1"/>
    <col min="14078" max="14078" width="3.42578125" style="2" customWidth="1"/>
    <col min="14079" max="14079" width="6.85546875" style="2" customWidth="1"/>
    <col min="14080" max="14081" width="14.85546875" style="2" customWidth="1"/>
    <col min="14082" max="14082" width="3.42578125" style="2" customWidth="1"/>
    <col min="14083" max="14083" width="18.28515625" style="2" customWidth="1"/>
    <col min="14084" max="14084" width="30.140625" style="2" customWidth="1"/>
    <col min="14085" max="14085" width="3.5703125" style="2" customWidth="1"/>
    <col min="14086" max="14086" width="15.42578125" style="2" customWidth="1"/>
    <col min="14087" max="14087" width="28.42578125" style="2" customWidth="1"/>
    <col min="14088" max="14088" width="3.5703125" style="2" customWidth="1"/>
    <col min="14089" max="14089" width="17.42578125" style="2" bestFit="1" customWidth="1"/>
    <col min="14090" max="14090" width="26.28515625" style="2" customWidth="1"/>
    <col min="14091" max="14091" width="27.42578125" style="2" customWidth="1"/>
    <col min="14092" max="14092" width="20.5703125" style="2" customWidth="1"/>
    <col min="14093" max="14093" width="27.42578125" style="2" customWidth="1"/>
    <col min="14094" max="14094" width="59.5703125" style="2" customWidth="1"/>
    <col min="14095" max="14323" width="10.7109375" style="2"/>
    <col min="14324" max="14324" width="19.28515625" style="2" customWidth="1"/>
    <col min="14325" max="14325" width="45.85546875" style="2" customWidth="1"/>
    <col min="14326" max="14329" width="5.7109375" style="2" customWidth="1"/>
    <col min="14330" max="14333" width="4.7109375" style="2" customWidth="1"/>
    <col min="14334" max="14334" width="3.42578125" style="2" customWidth="1"/>
    <col min="14335" max="14335" width="6.85546875" style="2" customWidth="1"/>
    <col min="14336" max="14337" width="14.85546875" style="2" customWidth="1"/>
    <col min="14338" max="14338" width="3.42578125" style="2" customWidth="1"/>
    <col min="14339" max="14339" width="18.28515625" style="2" customWidth="1"/>
    <col min="14340" max="14340" width="30.140625" style="2" customWidth="1"/>
    <col min="14341" max="14341" width="3.5703125" style="2" customWidth="1"/>
    <col min="14342" max="14342" width="15.42578125" style="2" customWidth="1"/>
    <col min="14343" max="14343" width="28.42578125" style="2" customWidth="1"/>
    <col min="14344" max="14344" width="3.5703125" style="2" customWidth="1"/>
    <col min="14345" max="14345" width="17.42578125" style="2" bestFit="1" customWidth="1"/>
    <col min="14346" max="14346" width="26.28515625" style="2" customWidth="1"/>
    <col min="14347" max="14347" width="27.42578125" style="2" customWidth="1"/>
    <col min="14348" max="14348" width="20.5703125" style="2" customWidth="1"/>
    <col min="14349" max="14349" width="27.42578125" style="2" customWidth="1"/>
    <col min="14350" max="14350" width="59.5703125" style="2" customWidth="1"/>
    <col min="14351" max="14579" width="10.7109375" style="2"/>
    <col min="14580" max="14580" width="19.28515625" style="2" customWidth="1"/>
    <col min="14581" max="14581" width="45.85546875" style="2" customWidth="1"/>
    <col min="14582" max="14585" width="5.7109375" style="2" customWidth="1"/>
    <col min="14586" max="14589" width="4.7109375" style="2" customWidth="1"/>
    <col min="14590" max="14590" width="3.42578125" style="2" customWidth="1"/>
    <col min="14591" max="14591" width="6.85546875" style="2" customWidth="1"/>
    <col min="14592" max="14593" width="14.85546875" style="2" customWidth="1"/>
    <col min="14594" max="14594" width="3.42578125" style="2" customWidth="1"/>
    <col min="14595" max="14595" width="18.28515625" style="2" customWidth="1"/>
    <col min="14596" max="14596" width="30.140625" style="2" customWidth="1"/>
    <col min="14597" max="14597" width="3.5703125" style="2" customWidth="1"/>
    <col min="14598" max="14598" width="15.42578125" style="2" customWidth="1"/>
    <col min="14599" max="14599" width="28.42578125" style="2" customWidth="1"/>
    <col min="14600" max="14600" width="3.5703125" style="2" customWidth="1"/>
    <col min="14601" max="14601" width="17.42578125" style="2" bestFit="1" customWidth="1"/>
    <col min="14602" max="14602" width="26.28515625" style="2" customWidth="1"/>
    <col min="14603" max="14603" width="27.42578125" style="2" customWidth="1"/>
    <col min="14604" max="14604" width="20.5703125" style="2" customWidth="1"/>
    <col min="14605" max="14605" width="27.42578125" style="2" customWidth="1"/>
    <col min="14606" max="14606" width="59.5703125" style="2" customWidth="1"/>
    <col min="14607" max="14835" width="10.7109375" style="2"/>
    <col min="14836" max="14836" width="19.28515625" style="2" customWidth="1"/>
    <col min="14837" max="14837" width="45.85546875" style="2" customWidth="1"/>
    <col min="14838" max="14841" width="5.7109375" style="2" customWidth="1"/>
    <col min="14842" max="14845" width="4.7109375" style="2" customWidth="1"/>
    <col min="14846" max="14846" width="3.42578125" style="2" customWidth="1"/>
    <col min="14847" max="14847" width="6.85546875" style="2" customWidth="1"/>
    <col min="14848" max="14849" width="14.85546875" style="2" customWidth="1"/>
    <col min="14850" max="14850" width="3.42578125" style="2" customWidth="1"/>
    <col min="14851" max="14851" width="18.28515625" style="2" customWidth="1"/>
    <col min="14852" max="14852" width="30.140625" style="2" customWidth="1"/>
    <col min="14853" max="14853" width="3.5703125" style="2" customWidth="1"/>
    <col min="14854" max="14854" width="15.42578125" style="2" customWidth="1"/>
    <col min="14855" max="14855" width="28.42578125" style="2" customWidth="1"/>
    <col min="14856" max="14856" width="3.5703125" style="2" customWidth="1"/>
    <col min="14857" max="14857" width="17.42578125" style="2" bestFit="1" customWidth="1"/>
    <col min="14858" max="14858" width="26.28515625" style="2" customWidth="1"/>
    <col min="14859" max="14859" width="27.42578125" style="2" customWidth="1"/>
    <col min="14860" max="14860" width="20.5703125" style="2" customWidth="1"/>
    <col min="14861" max="14861" width="27.42578125" style="2" customWidth="1"/>
    <col min="14862" max="14862" width="59.5703125" style="2" customWidth="1"/>
    <col min="14863" max="15091" width="10.7109375" style="2"/>
    <col min="15092" max="15092" width="19.28515625" style="2" customWidth="1"/>
    <col min="15093" max="15093" width="45.85546875" style="2" customWidth="1"/>
    <col min="15094" max="15097" width="5.7109375" style="2" customWidth="1"/>
    <col min="15098" max="15101" width="4.7109375" style="2" customWidth="1"/>
    <col min="15102" max="15102" width="3.42578125" style="2" customWidth="1"/>
    <col min="15103" max="15103" width="6.85546875" style="2" customWidth="1"/>
    <col min="15104" max="15105" width="14.85546875" style="2" customWidth="1"/>
    <col min="15106" max="15106" width="3.42578125" style="2" customWidth="1"/>
    <col min="15107" max="15107" width="18.28515625" style="2" customWidth="1"/>
    <col min="15108" max="15108" width="30.140625" style="2" customWidth="1"/>
    <col min="15109" max="15109" width="3.5703125" style="2" customWidth="1"/>
    <col min="15110" max="15110" width="15.42578125" style="2" customWidth="1"/>
    <col min="15111" max="15111" width="28.42578125" style="2" customWidth="1"/>
    <col min="15112" max="15112" width="3.5703125" style="2" customWidth="1"/>
    <col min="15113" max="15113" width="17.42578125" style="2" bestFit="1" customWidth="1"/>
    <col min="15114" max="15114" width="26.28515625" style="2" customWidth="1"/>
    <col min="15115" max="15115" width="27.42578125" style="2" customWidth="1"/>
    <col min="15116" max="15116" width="20.5703125" style="2" customWidth="1"/>
    <col min="15117" max="15117" width="27.42578125" style="2" customWidth="1"/>
    <col min="15118" max="15118" width="59.5703125" style="2" customWidth="1"/>
    <col min="15119" max="15347" width="10.7109375" style="2"/>
    <col min="15348" max="15348" width="19.28515625" style="2" customWidth="1"/>
    <col min="15349" max="15349" width="45.85546875" style="2" customWidth="1"/>
    <col min="15350" max="15353" width="5.7109375" style="2" customWidth="1"/>
    <col min="15354" max="15357" width="4.7109375" style="2" customWidth="1"/>
    <col min="15358" max="15358" width="3.42578125" style="2" customWidth="1"/>
    <col min="15359" max="15359" width="6.85546875" style="2" customWidth="1"/>
    <col min="15360" max="15361" width="14.85546875" style="2" customWidth="1"/>
    <col min="15362" max="15362" width="3.42578125" style="2" customWidth="1"/>
    <col min="15363" max="15363" width="18.28515625" style="2" customWidth="1"/>
    <col min="15364" max="15364" width="30.140625" style="2" customWidth="1"/>
    <col min="15365" max="15365" width="3.5703125" style="2" customWidth="1"/>
    <col min="15366" max="15366" width="15.42578125" style="2" customWidth="1"/>
    <col min="15367" max="15367" width="28.42578125" style="2" customWidth="1"/>
    <col min="15368" max="15368" width="3.5703125" style="2" customWidth="1"/>
    <col min="15369" max="15369" width="17.42578125" style="2" bestFit="1" customWidth="1"/>
    <col min="15370" max="15370" width="26.28515625" style="2" customWidth="1"/>
    <col min="15371" max="15371" width="27.42578125" style="2" customWidth="1"/>
    <col min="15372" max="15372" width="20.5703125" style="2" customWidth="1"/>
    <col min="15373" max="15373" width="27.42578125" style="2" customWidth="1"/>
    <col min="15374" max="15374" width="59.5703125" style="2" customWidth="1"/>
    <col min="15375" max="15603" width="10.7109375" style="2"/>
    <col min="15604" max="15604" width="19.28515625" style="2" customWidth="1"/>
    <col min="15605" max="15605" width="45.85546875" style="2" customWidth="1"/>
    <col min="15606" max="15609" width="5.7109375" style="2" customWidth="1"/>
    <col min="15610" max="15613" width="4.7109375" style="2" customWidth="1"/>
    <col min="15614" max="15614" width="3.42578125" style="2" customWidth="1"/>
    <col min="15615" max="15615" width="6.85546875" style="2" customWidth="1"/>
    <col min="15616" max="15617" width="14.85546875" style="2" customWidth="1"/>
    <col min="15618" max="15618" width="3.42578125" style="2" customWidth="1"/>
    <col min="15619" max="15619" width="18.28515625" style="2" customWidth="1"/>
    <col min="15620" max="15620" width="30.140625" style="2" customWidth="1"/>
    <col min="15621" max="15621" width="3.5703125" style="2" customWidth="1"/>
    <col min="15622" max="15622" width="15.42578125" style="2" customWidth="1"/>
    <col min="15623" max="15623" width="28.42578125" style="2" customWidth="1"/>
    <col min="15624" max="15624" width="3.5703125" style="2" customWidth="1"/>
    <col min="15625" max="15625" width="17.42578125" style="2" bestFit="1" customWidth="1"/>
    <col min="15626" max="15626" width="26.28515625" style="2" customWidth="1"/>
    <col min="15627" max="15627" width="27.42578125" style="2" customWidth="1"/>
    <col min="15628" max="15628" width="20.5703125" style="2" customWidth="1"/>
    <col min="15629" max="15629" width="27.42578125" style="2" customWidth="1"/>
    <col min="15630" max="15630" width="59.5703125" style="2" customWidth="1"/>
    <col min="15631" max="15859" width="10.7109375" style="2"/>
    <col min="15860" max="15860" width="19.28515625" style="2" customWidth="1"/>
    <col min="15861" max="15861" width="45.85546875" style="2" customWidth="1"/>
    <col min="15862" max="15865" width="5.7109375" style="2" customWidth="1"/>
    <col min="15866" max="15869" width="4.7109375" style="2" customWidth="1"/>
    <col min="15870" max="15870" width="3.42578125" style="2" customWidth="1"/>
    <col min="15871" max="15871" width="6.85546875" style="2" customWidth="1"/>
    <col min="15872" max="15873" width="14.85546875" style="2" customWidth="1"/>
    <col min="15874" max="15874" width="3.42578125" style="2" customWidth="1"/>
    <col min="15875" max="15875" width="18.28515625" style="2" customWidth="1"/>
    <col min="15876" max="15876" width="30.140625" style="2" customWidth="1"/>
    <col min="15877" max="15877" width="3.5703125" style="2" customWidth="1"/>
    <col min="15878" max="15878" width="15.42578125" style="2" customWidth="1"/>
    <col min="15879" max="15879" width="28.42578125" style="2" customWidth="1"/>
    <col min="15880" max="15880" width="3.5703125" style="2" customWidth="1"/>
    <col min="15881" max="15881" width="17.42578125" style="2" bestFit="1" customWidth="1"/>
    <col min="15882" max="15882" width="26.28515625" style="2" customWidth="1"/>
    <col min="15883" max="15883" width="27.42578125" style="2" customWidth="1"/>
    <col min="15884" max="15884" width="20.5703125" style="2" customWidth="1"/>
    <col min="15885" max="15885" width="27.42578125" style="2" customWidth="1"/>
    <col min="15886" max="15886" width="59.5703125" style="2" customWidth="1"/>
    <col min="15887" max="16115" width="10.7109375" style="2"/>
    <col min="16116" max="16116" width="19.28515625" style="2" customWidth="1"/>
    <col min="16117" max="16117" width="45.85546875" style="2" customWidth="1"/>
    <col min="16118" max="16121" width="5.7109375" style="2" customWidth="1"/>
    <col min="16122" max="16125" width="4.7109375" style="2" customWidth="1"/>
    <col min="16126" max="16126" width="3.42578125" style="2" customWidth="1"/>
    <col min="16127" max="16127" width="6.85546875" style="2" customWidth="1"/>
    <col min="16128" max="16129" width="14.85546875" style="2" customWidth="1"/>
    <col min="16130" max="16130" width="3.42578125" style="2" customWidth="1"/>
    <col min="16131" max="16131" width="18.28515625" style="2" customWidth="1"/>
    <col min="16132" max="16132" width="30.140625" style="2" customWidth="1"/>
    <col min="16133" max="16133" width="3.5703125" style="2" customWidth="1"/>
    <col min="16134" max="16134" width="15.42578125" style="2" customWidth="1"/>
    <col min="16135" max="16135" width="28.42578125" style="2" customWidth="1"/>
    <col min="16136" max="16136" width="3.5703125" style="2" customWidth="1"/>
    <col min="16137" max="16137" width="17.42578125" style="2" bestFit="1" customWidth="1"/>
    <col min="16138" max="16138" width="26.28515625" style="2" customWidth="1"/>
    <col min="16139" max="16139" width="27.42578125" style="2" customWidth="1"/>
    <col min="16140" max="16140" width="20.5703125" style="2" customWidth="1"/>
    <col min="16141" max="16141" width="27.42578125" style="2" customWidth="1"/>
    <col min="16142" max="16142" width="59.5703125" style="2" customWidth="1"/>
    <col min="16143" max="16384" width="10.7109375" style="2"/>
  </cols>
  <sheetData>
    <row r="1" spans="1:18" ht="25.5" customHeight="1" x14ac:dyDescent="0.2">
      <c r="A1" s="1" t="s">
        <v>0</v>
      </c>
    </row>
    <row r="2" spans="1:18" ht="25.5" x14ac:dyDescent="0.2">
      <c r="A2" s="10" t="s">
        <v>1</v>
      </c>
      <c r="B2" s="1"/>
      <c r="C2" s="5"/>
      <c r="D2" s="5"/>
      <c r="E2" s="5"/>
      <c r="F2" s="5"/>
      <c r="G2" s="5"/>
      <c r="H2" s="5"/>
      <c r="I2" s="5"/>
      <c r="J2" s="5"/>
      <c r="K2" s="5"/>
      <c r="L2" s="6"/>
      <c r="M2" s="6"/>
      <c r="N2" s="6"/>
      <c r="O2" s="6"/>
    </row>
    <row r="3" spans="1:18" ht="25.5" x14ac:dyDescent="0.2">
      <c r="A3" s="10"/>
      <c r="B3" s="1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</row>
    <row r="4" spans="1:18" ht="20.25" customHeight="1" x14ac:dyDescent="0.2">
      <c r="A4" s="7" t="s">
        <v>2</v>
      </c>
      <c r="B4" s="1"/>
      <c r="C4" s="5"/>
      <c r="D4" s="5"/>
      <c r="E4" s="5"/>
      <c r="F4" s="5"/>
      <c r="G4" s="5"/>
      <c r="H4" s="5"/>
      <c r="I4" s="5"/>
      <c r="J4" s="5"/>
      <c r="K4" s="5"/>
      <c r="L4" s="6"/>
      <c r="M4" s="6"/>
      <c r="N4" s="6"/>
      <c r="O4" s="6"/>
    </row>
    <row r="5" spans="1:18" ht="21" customHeight="1" x14ac:dyDescent="0.2">
      <c r="A5" s="7" t="s">
        <v>3</v>
      </c>
      <c r="B5" s="7"/>
      <c r="C5" s="7"/>
      <c r="D5" s="7"/>
      <c r="E5" s="7"/>
      <c r="F5" s="7"/>
      <c r="G5" s="5"/>
      <c r="H5" s="5"/>
      <c r="I5" s="5"/>
      <c r="J5" s="5"/>
      <c r="K5" s="5"/>
      <c r="L5" s="6"/>
      <c r="M5" s="6"/>
      <c r="N5" s="6"/>
      <c r="O5" s="6"/>
    </row>
    <row r="6" spans="1:18" ht="21" customHeight="1" x14ac:dyDescent="0.2">
      <c r="A6" s="166" t="s">
        <v>177</v>
      </c>
      <c r="B6" s="7"/>
      <c r="C6" s="7"/>
      <c r="D6" s="7"/>
      <c r="E6" s="7"/>
      <c r="F6" s="7"/>
      <c r="G6" s="5"/>
      <c r="H6" s="5"/>
      <c r="I6" s="5"/>
      <c r="J6" s="5"/>
      <c r="K6" s="5"/>
      <c r="L6" s="6"/>
      <c r="M6" s="6"/>
      <c r="N6" s="6"/>
      <c r="O6" s="6"/>
    </row>
    <row r="7" spans="1:18" ht="21" customHeight="1" x14ac:dyDescent="0.2">
      <c r="A7" s="10" t="s">
        <v>4</v>
      </c>
      <c r="B7" s="7"/>
      <c r="C7" s="7"/>
      <c r="D7" s="7"/>
      <c r="E7" s="7"/>
      <c r="F7" s="7"/>
      <c r="G7" s="5"/>
      <c r="H7" s="5"/>
      <c r="I7" s="5"/>
      <c r="J7" s="5"/>
      <c r="K7" s="5"/>
      <c r="L7" s="6"/>
      <c r="M7" s="6"/>
      <c r="N7" s="6"/>
      <c r="O7" s="6"/>
    </row>
    <row r="8" spans="1:18" ht="32.25" customHeight="1" x14ac:dyDescent="0.2">
      <c r="A8" s="202" t="s">
        <v>178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6"/>
    </row>
    <row r="9" spans="1:18" ht="21" customHeight="1" x14ac:dyDescent="0.2">
      <c r="A9" s="7" t="s">
        <v>2</v>
      </c>
      <c r="B9" s="7"/>
      <c r="C9" s="7"/>
      <c r="D9" s="7"/>
      <c r="E9" s="7"/>
      <c r="F9" s="7"/>
      <c r="G9" s="5"/>
      <c r="H9" s="5"/>
      <c r="I9" s="5"/>
      <c r="J9" s="5"/>
      <c r="K9" s="5"/>
      <c r="L9" s="6"/>
      <c r="M9" s="6"/>
      <c r="N9" s="6"/>
      <c r="O9" s="6"/>
    </row>
    <row r="10" spans="1:18" ht="21" customHeight="1" x14ac:dyDescent="0.2">
      <c r="A10" s="7" t="s">
        <v>3</v>
      </c>
      <c r="B10" s="7"/>
      <c r="C10" s="7"/>
      <c r="D10" s="7"/>
      <c r="E10" s="7"/>
      <c r="F10" s="7"/>
      <c r="G10" s="5"/>
      <c r="H10" s="5"/>
      <c r="I10" s="5"/>
      <c r="J10" s="5"/>
      <c r="K10" s="5"/>
      <c r="L10" s="6"/>
      <c r="M10" s="6"/>
      <c r="N10" s="6"/>
      <c r="O10" s="6"/>
    </row>
    <row r="11" spans="1:18" ht="18" customHeight="1" x14ac:dyDescent="0.25">
      <c r="A11" s="184" t="s">
        <v>5</v>
      </c>
      <c r="B11" s="186" t="s">
        <v>6</v>
      </c>
      <c r="C11" s="188" t="s">
        <v>7</v>
      </c>
      <c r="D11" s="189"/>
      <c r="E11" s="189"/>
      <c r="F11" s="189"/>
      <c r="G11" s="190" t="s">
        <v>8</v>
      </c>
      <c r="H11" s="190"/>
      <c r="I11" s="190"/>
      <c r="J11" s="190"/>
      <c r="K11" s="191" t="s">
        <v>9</v>
      </c>
      <c r="L11" s="193" t="s">
        <v>10</v>
      </c>
      <c r="M11" s="201" t="s">
        <v>11</v>
      </c>
      <c r="N11" s="191"/>
      <c r="O11" s="193"/>
      <c r="P11" s="182" t="s">
        <v>12</v>
      </c>
      <c r="Q11" s="196" t="s">
        <v>13</v>
      </c>
      <c r="R11" s="198" t="s">
        <v>14</v>
      </c>
    </row>
    <row r="12" spans="1:18" ht="43.5" customHeight="1" x14ac:dyDescent="0.2">
      <c r="A12" s="185"/>
      <c r="B12" s="187"/>
      <c r="C12" s="109">
        <v>1</v>
      </c>
      <c r="D12" s="87">
        <v>2</v>
      </c>
      <c r="E12" s="87">
        <v>3</v>
      </c>
      <c r="F12" s="87">
        <v>4</v>
      </c>
      <c r="G12" s="87" t="s">
        <v>15</v>
      </c>
      <c r="H12" s="87" t="s">
        <v>16</v>
      </c>
      <c r="I12" s="87" t="s">
        <v>17</v>
      </c>
      <c r="J12" s="87" t="s">
        <v>18</v>
      </c>
      <c r="K12" s="192"/>
      <c r="L12" s="194"/>
      <c r="M12" s="132" t="s">
        <v>19</v>
      </c>
      <c r="N12" s="88" t="s">
        <v>5</v>
      </c>
      <c r="O12" s="143" t="s">
        <v>6</v>
      </c>
      <c r="P12" s="183"/>
      <c r="Q12" s="197"/>
      <c r="R12" s="199"/>
    </row>
    <row r="13" spans="1:18" ht="12.75" customHeight="1" x14ac:dyDescent="0.25">
      <c r="A13" s="101" t="s">
        <v>20</v>
      </c>
      <c r="B13" s="120"/>
      <c r="C13" s="110"/>
      <c r="D13" s="89"/>
      <c r="E13" s="89"/>
      <c r="F13" s="89"/>
      <c r="G13" s="89"/>
      <c r="H13" s="89"/>
      <c r="I13" s="89"/>
      <c r="J13" s="89"/>
      <c r="K13" s="90"/>
      <c r="L13" s="139"/>
      <c r="M13" s="113"/>
      <c r="N13" s="90"/>
      <c r="O13" s="139"/>
      <c r="P13" s="145"/>
      <c r="Q13" s="63" t="s">
        <v>21</v>
      </c>
      <c r="R13" s="64" t="s">
        <v>21</v>
      </c>
    </row>
    <row r="14" spans="1:18" ht="12.75" customHeight="1" x14ac:dyDescent="0.25">
      <c r="A14" s="101" t="s">
        <v>22</v>
      </c>
      <c r="B14" s="120"/>
      <c r="C14" s="110"/>
      <c r="D14" s="89"/>
      <c r="E14" s="89"/>
      <c r="F14" s="89"/>
      <c r="G14" s="89"/>
      <c r="H14" s="89"/>
      <c r="I14" s="89"/>
      <c r="J14" s="89"/>
      <c r="K14" s="90"/>
      <c r="L14" s="139"/>
      <c r="M14" s="113"/>
      <c r="N14" s="90"/>
      <c r="O14" s="139"/>
      <c r="P14" s="145"/>
      <c r="Q14" s="63" t="s">
        <v>21</v>
      </c>
      <c r="R14" s="64" t="s">
        <v>21</v>
      </c>
    </row>
    <row r="15" spans="1:18" s="8" customFormat="1" ht="12.75" customHeight="1" x14ac:dyDescent="0.2">
      <c r="A15" s="102" t="s">
        <v>23</v>
      </c>
      <c r="B15" s="121" t="s">
        <v>24</v>
      </c>
      <c r="C15" s="111" t="s">
        <v>25</v>
      </c>
      <c r="D15" s="164"/>
      <c r="E15" s="164"/>
      <c r="F15" s="164"/>
      <c r="G15" s="164">
        <v>6</v>
      </c>
      <c r="H15" s="164">
        <v>6</v>
      </c>
      <c r="I15" s="164"/>
      <c r="J15" s="164"/>
      <c r="K15" s="91">
        <v>3</v>
      </c>
      <c r="L15" s="165" t="s">
        <v>26</v>
      </c>
      <c r="M15" s="111"/>
      <c r="N15" s="164"/>
      <c r="O15" s="165"/>
      <c r="P15" s="146" t="s">
        <v>27</v>
      </c>
      <c r="Q15" s="65" t="s">
        <v>28</v>
      </c>
      <c r="R15" s="66" t="s">
        <v>29</v>
      </c>
    </row>
    <row r="16" spans="1:18" s="8" customFormat="1" ht="12.75" customHeight="1" x14ac:dyDescent="0.2">
      <c r="A16" s="102" t="s">
        <v>30</v>
      </c>
      <c r="B16" s="121" t="s">
        <v>31</v>
      </c>
      <c r="C16" s="111" t="s">
        <v>25</v>
      </c>
      <c r="D16" s="164"/>
      <c r="E16" s="164"/>
      <c r="F16" s="164"/>
      <c r="G16" s="164">
        <v>4</v>
      </c>
      <c r="H16" s="164">
        <v>4</v>
      </c>
      <c r="I16" s="164">
        <v>4</v>
      </c>
      <c r="J16" s="164"/>
      <c r="K16" s="91">
        <v>3</v>
      </c>
      <c r="L16" s="165" t="s">
        <v>26</v>
      </c>
      <c r="M16" s="111"/>
      <c r="N16" s="164"/>
      <c r="O16" s="165"/>
      <c r="P16" s="146" t="s">
        <v>32</v>
      </c>
      <c r="Q16" s="67" t="s">
        <v>28</v>
      </c>
      <c r="R16" s="66" t="s">
        <v>33</v>
      </c>
    </row>
    <row r="17" spans="1:18" s="8" customFormat="1" ht="12.75" customHeight="1" x14ac:dyDescent="0.2">
      <c r="A17" s="102" t="s">
        <v>34</v>
      </c>
      <c r="B17" s="121" t="s">
        <v>35</v>
      </c>
      <c r="C17" s="111" t="s">
        <v>25</v>
      </c>
      <c r="D17" s="164"/>
      <c r="E17" s="164"/>
      <c r="F17" s="164"/>
      <c r="G17" s="164">
        <v>8</v>
      </c>
      <c r="H17" s="164">
        <v>8</v>
      </c>
      <c r="I17" s="164"/>
      <c r="J17" s="164"/>
      <c r="K17" s="91">
        <v>4</v>
      </c>
      <c r="L17" s="165" t="s">
        <v>26</v>
      </c>
      <c r="M17" s="111"/>
      <c r="N17" s="164"/>
      <c r="O17" s="165"/>
      <c r="P17" s="83" t="s">
        <v>36</v>
      </c>
      <c r="Q17" s="67" t="s">
        <v>28</v>
      </c>
      <c r="R17" s="66" t="s">
        <v>37</v>
      </c>
    </row>
    <row r="18" spans="1:18" s="8" customFormat="1" ht="12.75" customHeight="1" x14ac:dyDescent="0.2">
      <c r="A18" s="102" t="s">
        <v>38</v>
      </c>
      <c r="B18" s="121" t="s">
        <v>39</v>
      </c>
      <c r="C18" s="111" t="s">
        <v>25</v>
      </c>
      <c r="D18" s="164"/>
      <c r="E18" s="164"/>
      <c r="F18" s="164"/>
      <c r="G18" s="164">
        <v>4</v>
      </c>
      <c r="H18" s="164">
        <v>4</v>
      </c>
      <c r="I18" s="164">
        <v>4</v>
      </c>
      <c r="J18" s="164"/>
      <c r="K18" s="91">
        <v>3</v>
      </c>
      <c r="L18" s="165" t="s">
        <v>40</v>
      </c>
      <c r="M18" s="111"/>
      <c r="N18" s="164"/>
      <c r="O18" s="165"/>
      <c r="P18" s="83" t="s">
        <v>41</v>
      </c>
      <c r="Q18" s="67" t="s">
        <v>28</v>
      </c>
      <c r="R18" s="66" t="s">
        <v>42</v>
      </c>
    </row>
    <row r="19" spans="1:18" s="8" customFormat="1" ht="12.75" customHeight="1" x14ac:dyDescent="0.2">
      <c r="A19" s="102" t="s">
        <v>43</v>
      </c>
      <c r="B19" s="121" t="s">
        <v>44</v>
      </c>
      <c r="C19" s="111" t="s">
        <v>25</v>
      </c>
      <c r="D19" s="164"/>
      <c r="E19" s="164"/>
      <c r="F19" s="164"/>
      <c r="G19" s="164">
        <v>4</v>
      </c>
      <c r="H19" s="164">
        <v>4</v>
      </c>
      <c r="I19" s="164">
        <v>4</v>
      </c>
      <c r="J19" s="164"/>
      <c r="K19" s="91">
        <v>3</v>
      </c>
      <c r="L19" s="165" t="s">
        <v>40</v>
      </c>
      <c r="M19" s="111"/>
      <c r="N19" s="164"/>
      <c r="O19" s="165"/>
      <c r="P19" s="83" t="s">
        <v>36</v>
      </c>
      <c r="Q19" s="67" t="s">
        <v>28</v>
      </c>
      <c r="R19" s="66" t="s">
        <v>45</v>
      </c>
    </row>
    <row r="20" spans="1:18" s="8" customFormat="1" ht="12.75" customHeight="1" x14ac:dyDescent="0.2">
      <c r="A20" s="102" t="s">
        <v>46</v>
      </c>
      <c r="B20" s="121" t="s">
        <v>47</v>
      </c>
      <c r="C20" s="111"/>
      <c r="D20" s="164" t="s">
        <v>25</v>
      </c>
      <c r="E20" s="164"/>
      <c r="F20" s="164"/>
      <c r="G20" s="164">
        <v>4</v>
      </c>
      <c r="H20" s="164">
        <v>4</v>
      </c>
      <c r="I20" s="164">
        <v>4</v>
      </c>
      <c r="J20" s="164"/>
      <c r="K20" s="91">
        <v>3</v>
      </c>
      <c r="L20" s="165" t="s">
        <v>40</v>
      </c>
      <c r="M20" s="111"/>
      <c r="N20" s="164"/>
      <c r="O20" s="165"/>
      <c r="P20" s="83" t="s">
        <v>41</v>
      </c>
      <c r="Q20" s="67" t="s">
        <v>28</v>
      </c>
      <c r="R20" s="66" t="s">
        <v>48</v>
      </c>
    </row>
    <row r="21" spans="1:18" s="8" customFormat="1" ht="12.75" customHeight="1" x14ac:dyDescent="0.2">
      <c r="A21" s="102" t="s">
        <v>49</v>
      </c>
      <c r="B21" s="121" t="s">
        <v>50</v>
      </c>
      <c r="C21" s="111" t="s">
        <v>25</v>
      </c>
      <c r="D21" s="164"/>
      <c r="E21" s="164"/>
      <c r="F21" s="164"/>
      <c r="G21" s="164">
        <v>16</v>
      </c>
      <c r="H21" s="164"/>
      <c r="I21" s="164"/>
      <c r="J21" s="164"/>
      <c r="K21" s="91">
        <v>4</v>
      </c>
      <c r="L21" s="165" t="s">
        <v>26</v>
      </c>
      <c r="M21" s="111"/>
      <c r="N21" s="164"/>
      <c r="O21" s="165"/>
      <c r="P21" s="83" t="s">
        <v>51</v>
      </c>
      <c r="Q21" s="67" t="s">
        <v>28</v>
      </c>
      <c r="R21" s="81" t="s">
        <v>52</v>
      </c>
    </row>
    <row r="22" spans="1:18" s="8" customFormat="1" ht="12.75" customHeight="1" x14ac:dyDescent="0.2">
      <c r="A22" s="102" t="s">
        <v>53</v>
      </c>
      <c r="B22" s="121" t="s">
        <v>54</v>
      </c>
      <c r="C22" s="111" t="s">
        <v>25</v>
      </c>
      <c r="D22" s="164"/>
      <c r="E22" s="164"/>
      <c r="F22" s="164"/>
      <c r="G22" s="164">
        <v>12</v>
      </c>
      <c r="H22" s="164"/>
      <c r="I22" s="164"/>
      <c r="J22" s="164"/>
      <c r="K22" s="91">
        <v>3</v>
      </c>
      <c r="L22" s="165" t="s">
        <v>40</v>
      </c>
      <c r="M22" s="111"/>
      <c r="N22" s="164"/>
      <c r="O22" s="165"/>
      <c r="P22" s="83" t="s">
        <v>55</v>
      </c>
      <c r="Q22" s="67" t="s">
        <v>28</v>
      </c>
      <c r="R22" s="81" t="s">
        <v>56</v>
      </c>
    </row>
    <row r="23" spans="1:18" s="8" customFormat="1" ht="12.75" customHeight="1" x14ac:dyDescent="0.2">
      <c r="A23" s="103" t="s">
        <v>57</v>
      </c>
      <c r="B23" s="121" t="s">
        <v>58</v>
      </c>
      <c r="C23" s="111"/>
      <c r="D23" s="164" t="s">
        <v>25</v>
      </c>
      <c r="E23" s="164"/>
      <c r="F23" s="164"/>
      <c r="G23" s="164">
        <v>2</v>
      </c>
      <c r="H23" s="164">
        <v>10</v>
      </c>
      <c r="I23" s="164"/>
      <c r="J23" s="164"/>
      <c r="K23" s="91">
        <v>3</v>
      </c>
      <c r="L23" s="165" t="s">
        <v>40</v>
      </c>
      <c r="M23" s="111"/>
      <c r="N23" s="164"/>
      <c r="O23" s="165"/>
      <c r="P23" s="83" t="s">
        <v>59</v>
      </c>
      <c r="Q23" s="67" t="s">
        <v>28</v>
      </c>
      <c r="R23" s="81" t="s">
        <v>60</v>
      </c>
    </row>
    <row r="24" spans="1:18" s="8" customFormat="1" ht="12.75" customHeight="1" x14ac:dyDescent="0.2">
      <c r="A24" s="103" t="s">
        <v>61</v>
      </c>
      <c r="B24" s="121" t="s">
        <v>62</v>
      </c>
      <c r="C24" s="111"/>
      <c r="D24" s="164" t="s">
        <v>25</v>
      </c>
      <c r="E24" s="164"/>
      <c r="F24" s="164"/>
      <c r="G24" s="164">
        <v>2</v>
      </c>
      <c r="H24" s="164">
        <v>10</v>
      </c>
      <c r="I24" s="164"/>
      <c r="J24" s="164"/>
      <c r="K24" s="91">
        <v>3</v>
      </c>
      <c r="L24" s="165" t="s">
        <v>40</v>
      </c>
      <c r="M24" s="111"/>
      <c r="N24" s="164"/>
      <c r="O24" s="165"/>
      <c r="P24" s="83" t="s">
        <v>63</v>
      </c>
      <c r="Q24" s="67" t="s">
        <v>28</v>
      </c>
      <c r="R24" s="81" t="s">
        <v>64</v>
      </c>
    </row>
    <row r="25" spans="1:18" s="8" customFormat="1" ht="12.75" customHeight="1" x14ac:dyDescent="0.2">
      <c r="A25" s="103" t="s">
        <v>65</v>
      </c>
      <c r="B25" s="121" t="s">
        <v>66</v>
      </c>
      <c r="C25" s="111" t="s">
        <v>25</v>
      </c>
      <c r="D25" s="164"/>
      <c r="E25" s="164"/>
      <c r="F25" s="164"/>
      <c r="G25" s="164">
        <v>8</v>
      </c>
      <c r="H25" s="164">
        <v>8</v>
      </c>
      <c r="I25" s="164"/>
      <c r="J25" s="164"/>
      <c r="K25" s="91">
        <v>4</v>
      </c>
      <c r="L25" s="165" t="s">
        <v>26</v>
      </c>
      <c r="M25" s="111"/>
      <c r="N25" s="164"/>
      <c r="O25" s="165"/>
      <c r="P25" s="83" t="s">
        <v>67</v>
      </c>
      <c r="Q25" s="67" t="s">
        <v>28</v>
      </c>
      <c r="R25" s="152" t="s">
        <v>68</v>
      </c>
    </row>
    <row r="26" spans="1:18" s="8" customFormat="1" ht="12.75" customHeight="1" x14ac:dyDescent="0.2">
      <c r="A26" s="103" t="s">
        <v>69</v>
      </c>
      <c r="B26" s="121" t="s">
        <v>70</v>
      </c>
      <c r="C26" s="111"/>
      <c r="D26" s="164" t="s">
        <v>25</v>
      </c>
      <c r="E26" s="164"/>
      <c r="F26" s="164"/>
      <c r="G26" s="164">
        <v>4</v>
      </c>
      <c r="H26" s="164">
        <v>8</v>
      </c>
      <c r="I26" s="164"/>
      <c r="J26" s="164"/>
      <c r="K26" s="91">
        <v>3</v>
      </c>
      <c r="L26" s="165" t="s">
        <v>40</v>
      </c>
      <c r="M26" s="111"/>
      <c r="N26" s="164"/>
      <c r="O26" s="165"/>
      <c r="P26" s="83" t="s">
        <v>71</v>
      </c>
      <c r="Q26" s="67" t="s">
        <v>28</v>
      </c>
      <c r="R26" s="68" t="s">
        <v>72</v>
      </c>
    </row>
    <row r="27" spans="1:18" s="8" customFormat="1" ht="12.75" customHeight="1" x14ac:dyDescent="0.2">
      <c r="A27" s="103" t="s">
        <v>73</v>
      </c>
      <c r="B27" s="121" t="s">
        <v>74</v>
      </c>
      <c r="C27" s="111" t="s">
        <v>25</v>
      </c>
      <c r="D27" s="164"/>
      <c r="E27" s="164"/>
      <c r="F27" s="164"/>
      <c r="G27" s="164">
        <v>4</v>
      </c>
      <c r="H27" s="164">
        <v>8</v>
      </c>
      <c r="I27" s="164"/>
      <c r="J27" s="164"/>
      <c r="K27" s="91">
        <v>3</v>
      </c>
      <c r="L27" s="165" t="s">
        <v>40</v>
      </c>
      <c r="M27" s="111"/>
      <c r="N27" s="164"/>
      <c r="O27" s="165"/>
      <c r="P27" s="83" t="s">
        <v>75</v>
      </c>
      <c r="Q27" s="67" t="s">
        <v>28</v>
      </c>
      <c r="R27" s="68" t="s">
        <v>76</v>
      </c>
    </row>
    <row r="28" spans="1:18" s="8" customFormat="1" ht="12.75" customHeight="1" x14ac:dyDescent="0.2">
      <c r="A28" s="103" t="s">
        <v>77</v>
      </c>
      <c r="B28" s="121" t="s">
        <v>78</v>
      </c>
      <c r="C28" s="111"/>
      <c r="D28" s="164" t="s">
        <v>25</v>
      </c>
      <c r="E28" s="164"/>
      <c r="F28" s="164"/>
      <c r="G28" s="164">
        <v>8</v>
      </c>
      <c r="H28" s="164">
        <v>16</v>
      </c>
      <c r="I28" s="164"/>
      <c r="J28" s="164"/>
      <c r="K28" s="91">
        <v>6</v>
      </c>
      <c r="L28" s="165" t="s">
        <v>26</v>
      </c>
      <c r="M28" s="111"/>
      <c r="N28" s="164"/>
      <c r="O28" s="165"/>
      <c r="P28" s="83" t="s">
        <v>32</v>
      </c>
      <c r="Q28" s="67" t="s">
        <v>28</v>
      </c>
      <c r="R28" s="68" t="s">
        <v>79</v>
      </c>
    </row>
    <row r="29" spans="1:18" s="8" customFormat="1" ht="12.75" customHeight="1" x14ac:dyDescent="0.2">
      <c r="A29" s="167" t="s">
        <v>80</v>
      </c>
      <c r="B29" s="168"/>
      <c r="C29" s="112">
        <f>+G15+H15+G16+H16+I16+G17+H17+G18+H18+I18+G19+H19+I19+G21+G22+G25+H25+G27+H27</f>
        <v>120</v>
      </c>
      <c r="D29" s="153">
        <f>+G20+H20+I20+G23+H23+G24+H24+G26+H26+G28+H28</f>
        <v>72</v>
      </c>
      <c r="E29" s="153">
        <f>SUMIF(E2:E28,"=x",$G2:$G28)+SUMIF(E2:E28,"=x",$H2:$H28)+SUMIF(E2:E28,"=x",$I2:$I28)+SUMIF(E2:E28,"=x",$J2:$J28)</f>
        <v>0</v>
      </c>
      <c r="F29" s="153">
        <f>SUMIF(F2:F28,"=x",$G2:$G28)+SUMIF(F2:F28,"=x",$H2:$H28)+SUMIF(F2:F28,"=x",$I2:$I28)+SUMIF(F2:F28,"=x",$J2:$J28)</f>
        <v>0</v>
      </c>
      <c r="G29" s="169">
        <f>SUM(C29:D29)</f>
        <v>192</v>
      </c>
      <c r="H29" s="170"/>
      <c r="I29" s="170"/>
      <c r="J29" s="170"/>
      <c r="K29" s="170"/>
      <c r="L29" s="171"/>
      <c r="M29" s="133"/>
      <c r="N29" s="154"/>
      <c r="O29" s="155"/>
      <c r="P29" s="147"/>
      <c r="Q29" s="69" t="s">
        <v>21</v>
      </c>
      <c r="R29" s="70" t="s">
        <v>21</v>
      </c>
    </row>
    <row r="30" spans="1:18" s="8" customFormat="1" ht="12.75" customHeight="1" x14ac:dyDescent="0.2">
      <c r="A30" s="172" t="s">
        <v>81</v>
      </c>
      <c r="B30" s="173"/>
      <c r="C30" s="160">
        <f>+K15+K16+K17+K18+K19+K21+K22+K25+K27</f>
        <v>30</v>
      </c>
      <c r="D30" s="156">
        <f>+K20+K23+K24+K26+K28</f>
        <v>18</v>
      </c>
      <c r="E30" s="156">
        <f>SUMIF(E2:E28,"=x",$K2:$K28)</f>
        <v>0</v>
      </c>
      <c r="F30" s="92">
        <f>SUMIF(F2:F28,"=x",$K2:$K28)</f>
        <v>0</v>
      </c>
      <c r="G30" s="174">
        <f>SUM(C30:F30)</f>
        <v>48</v>
      </c>
      <c r="H30" s="175"/>
      <c r="I30" s="175"/>
      <c r="J30" s="175"/>
      <c r="K30" s="175"/>
      <c r="L30" s="176"/>
      <c r="M30" s="134"/>
      <c r="N30" s="158"/>
      <c r="O30" s="159"/>
      <c r="P30" s="147"/>
      <c r="Q30" s="69" t="s">
        <v>21</v>
      </c>
      <c r="R30" s="70" t="s">
        <v>21</v>
      </c>
    </row>
    <row r="31" spans="1:18" s="8" customFormat="1" ht="12.75" customHeight="1" x14ac:dyDescent="0.25">
      <c r="A31" s="101" t="s">
        <v>82</v>
      </c>
      <c r="B31" s="122"/>
      <c r="C31" s="113"/>
      <c r="D31" s="90"/>
      <c r="E31" s="90"/>
      <c r="F31" s="90"/>
      <c r="G31" s="90"/>
      <c r="H31" s="90"/>
      <c r="I31" s="90"/>
      <c r="J31" s="90"/>
      <c r="K31" s="90"/>
      <c r="L31" s="139"/>
      <c r="M31" s="113"/>
      <c r="N31" s="90"/>
      <c r="O31" s="139"/>
      <c r="P31" s="78"/>
      <c r="Q31" s="71" t="s">
        <v>21</v>
      </c>
      <c r="R31" s="72" t="s">
        <v>21</v>
      </c>
    </row>
    <row r="32" spans="1:18" s="8" customFormat="1" ht="12.75" customHeight="1" x14ac:dyDescent="0.2">
      <c r="A32" s="102" t="s">
        <v>83</v>
      </c>
      <c r="B32" s="121" t="s">
        <v>84</v>
      </c>
      <c r="C32" s="111"/>
      <c r="D32" s="164" t="s">
        <v>25</v>
      </c>
      <c r="E32" s="164"/>
      <c r="F32" s="164"/>
      <c r="G32" s="164">
        <v>8</v>
      </c>
      <c r="H32" s="164">
        <v>8</v>
      </c>
      <c r="I32" s="164">
        <v>8</v>
      </c>
      <c r="J32" s="164"/>
      <c r="K32" s="91">
        <v>6</v>
      </c>
      <c r="L32" s="165" t="s">
        <v>26</v>
      </c>
      <c r="M32" s="111"/>
      <c r="N32" s="164"/>
      <c r="O32" s="165"/>
      <c r="P32" s="83" t="s">
        <v>41</v>
      </c>
      <c r="Q32" s="67" t="s">
        <v>28</v>
      </c>
      <c r="R32" s="66" t="s">
        <v>85</v>
      </c>
    </row>
    <row r="33" spans="1:18" s="8" customFormat="1" ht="12.75" customHeight="1" x14ac:dyDescent="0.2">
      <c r="A33" s="103" t="s">
        <v>86</v>
      </c>
      <c r="B33" s="121" t="s">
        <v>87</v>
      </c>
      <c r="C33" s="111"/>
      <c r="D33" s="164" t="s">
        <v>25</v>
      </c>
      <c r="E33" s="164"/>
      <c r="F33" s="164"/>
      <c r="G33" s="164">
        <v>16</v>
      </c>
      <c r="H33" s="164"/>
      <c r="I33" s="164"/>
      <c r="J33" s="164"/>
      <c r="K33" s="91">
        <v>6</v>
      </c>
      <c r="L33" s="165" t="s">
        <v>26</v>
      </c>
      <c r="M33" s="111"/>
      <c r="N33" s="164"/>
      <c r="O33" s="165"/>
      <c r="P33" s="83" t="s">
        <v>88</v>
      </c>
      <c r="Q33" s="67" t="s">
        <v>28</v>
      </c>
      <c r="R33" s="66" t="s">
        <v>89</v>
      </c>
    </row>
    <row r="34" spans="1:18" s="8" customFormat="1" x14ac:dyDescent="0.25">
      <c r="A34" s="167" t="s">
        <v>80</v>
      </c>
      <c r="B34" s="168"/>
      <c r="C34" s="112"/>
      <c r="D34" s="153">
        <v>24</v>
      </c>
      <c r="E34" s="153"/>
      <c r="F34" s="153"/>
      <c r="G34" s="169">
        <f>SUM(G32:I33)</f>
        <v>40</v>
      </c>
      <c r="H34" s="170"/>
      <c r="I34" s="170"/>
      <c r="J34" s="170"/>
      <c r="K34" s="170"/>
      <c r="L34" s="171"/>
      <c r="M34" s="133"/>
      <c r="N34" s="154"/>
      <c r="O34" s="155"/>
      <c r="P34" s="147"/>
      <c r="Q34" s="73"/>
      <c r="R34" s="74"/>
    </row>
    <row r="35" spans="1:18" s="8" customFormat="1" x14ac:dyDescent="0.2">
      <c r="A35" s="172" t="s">
        <v>81</v>
      </c>
      <c r="B35" s="173"/>
      <c r="C35" s="160"/>
      <c r="D35" s="156">
        <v>6</v>
      </c>
      <c r="E35" s="156"/>
      <c r="F35" s="156"/>
      <c r="G35" s="174">
        <f>SUM(K32)</f>
        <v>6</v>
      </c>
      <c r="H35" s="175"/>
      <c r="I35" s="175"/>
      <c r="J35" s="175"/>
      <c r="K35" s="175"/>
      <c r="L35" s="176"/>
      <c r="M35" s="134"/>
      <c r="N35" s="158"/>
      <c r="O35" s="159"/>
      <c r="P35" s="147"/>
      <c r="Q35" s="69" t="s">
        <v>21</v>
      </c>
      <c r="R35" s="70" t="s">
        <v>21</v>
      </c>
    </row>
    <row r="36" spans="1:18" s="8" customFormat="1" x14ac:dyDescent="0.2">
      <c r="A36" s="101" t="s">
        <v>90</v>
      </c>
      <c r="B36" s="123"/>
      <c r="C36" s="114"/>
      <c r="D36" s="93"/>
      <c r="E36" s="93"/>
      <c r="F36" s="93"/>
      <c r="G36" s="93"/>
      <c r="H36" s="93"/>
      <c r="I36" s="93"/>
      <c r="J36" s="93"/>
      <c r="K36" s="93"/>
      <c r="L36" s="140"/>
      <c r="M36" s="114"/>
      <c r="N36" s="93"/>
      <c r="O36" s="140"/>
      <c r="P36" s="148"/>
      <c r="Q36" s="75" t="s">
        <v>21</v>
      </c>
      <c r="R36" s="76" t="s">
        <v>21</v>
      </c>
    </row>
    <row r="37" spans="1:18" s="8" customFormat="1" ht="25.5" x14ac:dyDescent="0.2">
      <c r="A37" s="103" t="s">
        <v>91</v>
      </c>
      <c r="B37" s="124" t="s">
        <v>92</v>
      </c>
      <c r="C37" s="115"/>
      <c r="D37" s="94" t="s">
        <v>25</v>
      </c>
      <c r="E37" s="164"/>
      <c r="F37" s="164"/>
      <c r="G37" s="164">
        <v>7</v>
      </c>
      <c r="H37" s="164"/>
      <c r="I37" s="164"/>
      <c r="J37" s="164"/>
      <c r="K37" s="164">
        <v>1</v>
      </c>
      <c r="L37" s="165" t="s">
        <v>40</v>
      </c>
      <c r="M37" s="111"/>
      <c r="N37" s="164"/>
      <c r="O37" s="165"/>
      <c r="P37" s="149" t="s">
        <v>93</v>
      </c>
      <c r="Q37" s="67" t="s">
        <v>28</v>
      </c>
      <c r="R37" s="77" t="s">
        <v>94</v>
      </c>
    </row>
    <row r="38" spans="1:18" s="8" customFormat="1" ht="25.5" x14ac:dyDescent="0.2">
      <c r="A38" s="103" t="s">
        <v>95</v>
      </c>
      <c r="B38" s="124" t="s">
        <v>96</v>
      </c>
      <c r="C38" s="115"/>
      <c r="D38" s="94" t="s">
        <v>25</v>
      </c>
      <c r="E38" s="164"/>
      <c r="F38" s="164"/>
      <c r="G38" s="164"/>
      <c r="H38" s="164">
        <v>14</v>
      </c>
      <c r="I38" s="164"/>
      <c r="J38" s="164"/>
      <c r="K38" s="164">
        <v>2</v>
      </c>
      <c r="L38" s="165" t="s">
        <v>40</v>
      </c>
      <c r="M38" s="111"/>
      <c r="N38" s="164"/>
      <c r="O38" s="165"/>
      <c r="P38" s="149" t="s">
        <v>93</v>
      </c>
      <c r="Q38" s="67" t="s">
        <v>28</v>
      </c>
      <c r="R38" s="77" t="s">
        <v>97</v>
      </c>
    </row>
    <row r="39" spans="1:18" s="8" customFormat="1" ht="25.5" x14ac:dyDescent="0.2">
      <c r="A39" s="103" t="s">
        <v>98</v>
      </c>
      <c r="B39" s="124" t="s">
        <v>99</v>
      </c>
      <c r="C39" s="115"/>
      <c r="D39" s="94" t="s">
        <v>25</v>
      </c>
      <c r="E39" s="164"/>
      <c r="F39" s="164"/>
      <c r="G39" s="164">
        <v>7</v>
      </c>
      <c r="H39" s="164"/>
      <c r="I39" s="164"/>
      <c r="J39" s="164"/>
      <c r="K39" s="164">
        <v>1</v>
      </c>
      <c r="L39" s="165" t="s">
        <v>40</v>
      </c>
      <c r="M39" s="111"/>
      <c r="N39" s="164"/>
      <c r="O39" s="165"/>
      <c r="P39" s="149" t="s">
        <v>93</v>
      </c>
      <c r="Q39" s="67" t="s">
        <v>28</v>
      </c>
      <c r="R39" s="77" t="s">
        <v>100</v>
      </c>
    </row>
    <row r="40" spans="1:18" s="8" customFormat="1" ht="25.5" x14ac:dyDescent="0.2">
      <c r="A40" s="103" t="s">
        <v>101</v>
      </c>
      <c r="B40" s="124" t="s">
        <v>102</v>
      </c>
      <c r="C40" s="115"/>
      <c r="D40" s="94"/>
      <c r="E40" s="164" t="s">
        <v>25</v>
      </c>
      <c r="F40" s="164"/>
      <c r="G40" s="164"/>
      <c r="H40" s="164">
        <v>14</v>
      </c>
      <c r="I40" s="164"/>
      <c r="J40" s="164"/>
      <c r="K40" s="164">
        <v>2</v>
      </c>
      <c r="L40" s="165" t="s">
        <v>40</v>
      </c>
      <c r="M40" s="111"/>
      <c r="N40" s="164"/>
      <c r="O40" s="165"/>
      <c r="P40" s="149" t="s">
        <v>93</v>
      </c>
      <c r="Q40" s="67" t="s">
        <v>28</v>
      </c>
      <c r="R40" s="77" t="s">
        <v>103</v>
      </c>
    </row>
    <row r="41" spans="1:18" s="8" customFormat="1" x14ac:dyDescent="0.25">
      <c r="A41" s="167" t="s">
        <v>80</v>
      </c>
      <c r="B41" s="168"/>
      <c r="C41" s="112">
        <f>SUMIF(C37:C40,"=x",$G37:$G40)+SUMIF(C37:C40,"=x",$H37:$H40)+SUMIF(C37:C40,"=x",$I37:$I40)+SUMIF(C37:C40,"=x",$J37:$J40)</f>
        <v>0</v>
      </c>
      <c r="D41" s="153">
        <f t="shared" ref="D41:F41" si="0">SUMIF(D37:D40,"=x",$G37:$G40)+SUMIF(D37:D40,"=x",$H37:$H40)+SUMIF(D37:D40,"=x",$I37:$I40)+SUMIF(D37:D40,"=x",$J37:$J40)</f>
        <v>28</v>
      </c>
      <c r="E41" s="153">
        <f t="shared" si="0"/>
        <v>14</v>
      </c>
      <c r="F41" s="153">
        <f t="shared" si="0"/>
        <v>0</v>
      </c>
      <c r="G41" s="169">
        <f>SUM(G37:H40)</f>
        <v>42</v>
      </c>
      <c r="H41" s="170"/>
      <c r="I41" s="170"/>
      <c r="J41" s="170"/>
      <c r="K41" s="170"/>
      <c r="L41" s="171"/>
      <c r="M41" s="133"/>
      <c r="N41" s="154"/>
      <c r="O41" s="155"/>
      <c r="P41" s="147"/>
      <c r="Q41" s="73"/>
      <c r="R41" s="74"/>
    </row>
    <row r="42" spans="1:18" s="8" customFormat="1" x14ac:dyDescent="0.25">
      <c r="A42" s="172" t="s">
        <v>81</v>
      </c>
      <c r="B42" s="173"/>
      <c r="C42" s="160">
        <f>SUMIF(C37:C40,"=x",$K37:$K40)</f>
        <v>0</v>
      </c>
      <c r="D42" s="156">
        <f t="shared" ref="D42:F42" si="1">SUMIF(D37:D40,"=x",$K37:$K40)</f>
        <v>4</v>
      </c>
      <c r="E42" s="156">
        <f t="shared" si="1"/>
        <v>2</v>
      </c>
      <c r="F42" s="156">
        <f t="shared" si="1"/>
        <v>0</v>
      </c>
      <c r="G42" s="174">
        <f>SUM(K37:K40)</f>
        <v>6</v>
      </c>
      <c r="H42" s="175"/>
      <c r="I42" s="175"/>
      <c r="J42" s="175"/>
      <c r="K42" s="175"/>
      <c r="L42" s="176"/>
      <c r="M42" s="134"/>
      <c r="N42" s="158"/>
      <c r="O42" s="159"/>
      <c r="P42" s="147"/>
      <c r="Q42" s="73"/>
      <c r="R42" s="74"/>
    </row>
    <row r="43" spans="1:18" s="8" customFormat="1" x14ac:dyDescent="0.25">
      <c r="A43" s="104" t="s">
        <v>104</v>
      </c>
      <c r="B43" s="125"/>
      <c r="C43" s="116"/>
      <c r="D43" s="95"/>
      <c r="E43" s="95"/>
      <c r="F43" s="95"/>
      <c r="G43" s="95"/>
      <c r="H43" s="96"/>
      <c r="I43" s="96"/>
      <c r="J43" s="96"/>
      <c r="K43" s="96"/>
      <c r="L43" s="141"/>
      <c r="M43" s="135"/>
      <c r="N43" s="96"/>
      <c r="O43" s="141"/>
      <c r="P43" s="150"/>
      <c r="Q43" s="78"/>
      <c r="R43" s="79"/>
    </row>
    <row r="44" spans="1:18" s="8" customFormat="1" x14ac:dyDescent="0.2">
      <c r="A44" s="105" t="s">
        <v>105</v>
      </c>
      <c r="B44" s="126" t="s">
        <v>106</v>
      </c>
      <c r="C44" s="117"/>
      <c r="D44" s="97"/>
      <c r="E44" s="98" t="s">
        <v>25</v>
      </c>
      <c r="F44" s="97"/>
      <c r="G44" s="98">
        <v>6</v>
      </c>
      <c r="H44" s="164">
        <v>10</v>
      </c>
      <c r="I44" s="99"/>
      <c r="J44" s="99"/>
      <c r="K44" s="164">
        <v>4</v>
      </c>
      <c r="L44" s="165" t="s">
        <v>40</v>
      </c>
      <c r="M44" s="111"/>
      <c r="N44" s="164"/>
      <c r="O44" s="165"/>
      <c r="P44" s="82"/>
      <c r="Q44" s="80" t="s">
        <v>107</v>
      </c>
      <c r="R44" s="81"/>
    </row>
    <row r="45" spans="1:18" s="8" customFormat="1" x14ac:dyDescent="0.2">
      <c r="A45" s="105" t="s">
        <v>108</v>
      </c>
      <c r="B45" s="126" t="s">
        <v>109</v>
      </c>
      <c r="C45" s="117"/>
      <c r="D45" s="97"/>
      <c r="E45" s="98" t="s">
        <v>25</v>
      </c>
      <c r="F45" s="97"/>
      <c r="G45" s="98">
        <v>10</v>
      </c>
      <c r="H45" s="164">
        <v>10</v>
      </c>
      <c r="I45" s="99"/>
      <c r="J45" s="99"/>
      <c r="K45" s="164">
        <v>4</v>
      </c>
      <c r="L45" s="165" t="s">
        <v>40</v>
      </c>
      <c r="M45" s="111"/>
      <c r="N45" s="164"/>
      <c r="O45" s="165"/>
      <c r="P45" s="82"/>
      <c r="Q45" s="80" t="s">
        <v>107</v>
      </c>
      <c r="R45" s="81"/>
    </row>
    <row r="46" spans="1:18" s="8" customFormat="1" x14ac:dyDescent="0.2">
      <c r="A46" s="105" t="s">
        <v>110</v>
      </c>
      <c r="B46" s="126" t="s">
        <v>111</v>
      </c>
      <c r="C46" s="117"/>
      <c r="D46" s="97"/>
      <c r="E46" s="98" t="s">
        <v>25</v>
      </c>
      <c r="F46" s="97"/>
      <c r="G46" s="98">
        <v>10</v>
      </c>
      <c r="H46" s="164">
        <v>10</v>
      </c>
      <c r="I46" s="99"/>
      <c r="J46" s="99"/>
      <c r="K46" s="164">
        <v>4</v>
      </c>
      <c r="L46" s="165" t="s">
        <v>40</v>
      </c>
      <c r="M46" s="111"/>
      <c r="N46" s="164"/>
      <c r="O46" s="165"/>
      <c r="P46" s="82"/>
      <c r="Q46" s="80" t="s">
        <v>107</v>
      </c>
      <c r="R46" s="81"/>
    </row>
    <row r="47" spans="1:18" s="8" customFormat="1" x14ac:dyDescent="0.25">
      <c r="A47" s="105" t="s">
        <v>112</v>
      </c>
      <c r="B47" s="126" t="s">
        <v>113</v>
      </c>
      <c r="C47" s="117"/>
      <c r="D47" s="97"/>
      <c r="E47" s="98" t="s">
        <v>25</v>
      </c>
      <c r="F47" s="97"/>
      <c r="G47" s="98">
        <v>10</v>
      </c>
      <c r="H47" s="164">
        <v>15</v>
      </c>
      <c r="I47" s="99"/>
      <c r="J47" s="99"/>
      <c r="K47" s="164">
        <v>5</v>
      </c>
      <c r="L47" s="165" t="s">
        <v>40</v>
      </c>
      <c r="M47" s="111"/>
      <c r="N47" s="164"/>
      <c r="O47" s="165"/>
      <c r="P47" s="82"/>
      <c r="Q47" s="82" t="s">
        <v>107</v>
      </c>
      <c r="R47" s="81"/>
    </row>
    <row r="48" spans="1:18" s="8" customFormat="1" x14ac:dyDescent="0.25">
      <c r="A48" s="105" t="s">
        <v>114</v>
      </c>
      <c r="B48" s="126" t="s">
        <v>115</v>
      </c>
      <c r="C48" s="117"/>
      <c r="D48" s="97"/>
      <c r="E48" s="98" t="s">
        <v>25</v>
      </c>
      <c r="F48" s="97"/>
      <c r="G48" s="98">
        <v>10</v>
      </c>
      <c r="H48" s="164"/>
      <c r="I48" s="99"/>
      <c r="J48" s="99"/>
      <c r="K48" s="164">
        <v>4</v>
      </c>
      <c r="L48" s="165" t="s">
        <v>40</v>
      </c>
      <c r="M48" s="111"/>
      <c r="N48" s="164"/>
      <c r="O48" s="165"/>
      <c r="P48" s="82"/>
      <c r="Q48" s="82" t="s">
        <v>107</v>
      </c>
      <c r="R48" s="81"/>
    </row>
    <row r="49" spans="1:18" s="8" customFormat="1" x14ac:dyDescent="0.25">
      <c r="A49" s="105" t="s">
        <v>116</v>
      </c>
      <c r="B49" s="126" t="s">
        <v>117</v>
      </c>
      <c r="C49" s="117"/>
      <c r="D49" s="97"/>
      <c r="E49" s="98" t="s">
        <v>25</v>
      </c>
      <c r="F49" s="97"/>
      <c r="G49" s="98"/>
      <c r="H49" s="164">
        <v>10</v>
      </c>
      <c r="I49" s="99"/>
      <c r="J49" s="99"/>
      <c r="K49" s="164">
        <v>2</v>
      </c>
      <c r="L49" s="165" t="s">
        <v>26</v>
      </c>
      <c r="M49" s="111"/>
      <c r="N49" s="164"/>
      <c r="O49" s="165"/>
      <c r="P49" s="82"/>
      <c r="Q49" s="82" t="s">
        <v>107</v>
      </c>
      <c r="R49" s="81"/>
    </row>
    <row r="50" spans="1:18" s="8" customFormat="1" x14ac:dyDescent="0.25">
      <c r="A50" s="105" t="s">
        <v>118</v>
      </c>
      <c r="B50" s="126" t="s">
        <v>119</v>
      </c>
      <c r="C50" s="117"/>
      <c r="D50" s="97"/>
      <c r="E50" s="98" t="s">
        <v>25</v>
      </c>
      <c r="F50" s="97"/>
      <c r="G50" s="98"/>
      <c r="H50" s="164">
        <v>15</v>
      </c>
      <c r="I50" s="99"/>
      <c r="J50" s="99"/>
      <c r="K50" s="164">
        <v>2</v>
      </c>
      <c r="L50" s="142" t="s">
        <v>120</v>
      </c>
      <c r="M50" s="136"/>
      <c r="N50" s="62"/>
      <c r="O50" s="142"/>
      <c r="P50" s="82"/>
      <c r="Q50" s="82" t="s">
        <v>107</v>
      </c>
      <c r="R50" s="81"/>
    </row>
    <row r="51" spans="1:18" s="8" customFormat="1" x14ac:dyDescent="0.25">
      <c r="A51" s="167" t="s">
        <v>80</v>
      </c>
      <c r="B51" s="168"/>
      <c r="C51" s="112">
        <f>SUMIF(C47:C50,"=x",$G47:$G50)+SUMIF(C47:C50,"=x",$H47:$H50)+SUMIF(C47:C50,"=x",$I47:$I50)+SUMIF(C47:C50,"=x",$J47:$J50)</f>
        <v>0</v>
      </c>
      <c r="D51" s="153">
        <f t="shared" ref="D51:F51" si="2">SUMIF(D47:D50,"=x",$G47:$G50)+SUMIF(D47:D50,"=x",$H47:$H50)+SUMIF(D47:D50,"=x",$I47:$I50)+SUMIF(D47:D50,"=x",$J47:$J50)</f>
        <v>0</v>
      </c>
      <c r="E51" s="153">
        <f>+G44+H44+G45+H45+G47+G46+H46+H47+G48+H49+H50</f>
        <v>116</v>
      </c>
      <c r="F51" s="153">
        <f t="shared" si="2"/>
        <v>0</v>
      </c>
      <c r="G51" s="169">
        <f>SUM(G44:H50)</f>
        <v>116</v>
      </c>
      <c r="H51" s="170"/>
      <c r="I51" s="170"/>
      <c r="J51" s="170"/>
      <c r="K51" s="170"/>
      <c r="L51" s="171"/>
      <c r="M51" s="133"/>
      <c r="N51" s="154"/>
      <c r="O51" s="155"/>
      <c r="P51" s="147"/>
      <c r="Q51" s="73"/>
      <c r="R51" s="74"/>
    </row>
    <row r="52" spans="1:18" s="8" customFormat="1" x14ac:dyDescent="0.25">
      <c r="A52" s="172" t="s">
        <v>81</v>
      </c>
      <c r="B52" s="173"/>
      <c r="C52" s="160">
        <f>SUMIF(C47:C50,"=x",$K47:$K50)</f>
        <v>0</v>
      </c>
      <c r="D52" s="156">
        <f t="shared" ref="D52:F52" si="3">SUMIF(D47:D50,"=x",$K47:$K50)</f>
        <v>0</v>
      </c>
      <c r="E52" s="156">
        <f>+K44+K45+K46+K47+K48+K49+K50</f>
        <v>25</v>
      </c>
      <c r="F52" s="156">
        <f t="shared" si="3"/>
        <v>0</v>
      </c>
      <c r="G52" s="174">
        <f>SUM(K44:K50)</f>
        <v>25</v>
      </c>
      <c r="H52" s="175"/>
      <c r="I52" s="175"/>
      <c r="J52" s="175"/>
      <c r="K52" s="175"/>
      <c r="L52" s="176"/>
      <c r="M52" s="134"/>
      <c r="N52" s="158"/>
      <c r="O52" s="159"/>
      <c r="P52" s="147"/>
      <c r="Q52" s="73"/>
      <c r="R52" s="74"/>
    </row>
    <row r="53" spans="1:18" s="8" customFormat="1" x14ac:dyDescent="0.25">
      <c r="A53" s="101" t="s">
        <v>121</v>
      </c>
      <c r="B53" s="120"/>
      <c r="C53" s="113"/>
      <c r="D53" s="90"/>
      <c r="E53" s="90"/>
      <c r="F53" s="90"/>
      <c r="G53" s="90"/>
      <c r="H53" s="90"/>
      <c r="I53" s="90"/>
      <c r="J53" s="90"/>
      <c r="K53" s="90"/>
      <c r="L53" s="139"/>
      <c r="M53" s="113"/>
      <c r="N53" s="90"/>
      <c r="O53" s="139"/>
      <c r="P53" s="148"/>
      <c r="Q53" s="78"/>
      <c r="R53" s="79"/>
    </row>
    <row r="54" spans="1:18" s="8" customFormat="1" ht="25.5" x14ac:dyDescent="0.25">
      <c r="A54" s="106" t="s">
        <v>122</v>
      </c>
      <c r="B54" s="127" t="s">
        <v>123</v>
      </c>
      <c r="C54" s="111"/>
      <c r="D54" s="164"/>
      <c r="E54" s="164" t="s">
        <v>25</v>
      </c>
      <c r="F54" s="164"/>
      <c r="G54" s="164"/>
      <c r="H54" s="164"/>
      <c r="I54" s="164"/>
      <c r="J54" s="164">
        <v>10</v>
      </c>
      <c r="K54" s="164">
        <v>4</v>
      </c>
      <c r="L54" s="165" t="s">
        <v>124</v>
      </c>
      <c r="M54" s="111"/>
      <c r="N54" s="164"/>
      <c r="O54" s="165"/>
      <c r="P54" s="149" t="s">
        <v>93</v>
      </c>
      <c r="Q54" s="83"/>
      <c r="R54" s="84" t="s">
        <v>125</v>
      </c>
    </row>
    <row r="55" spans="1:18" s="8" customFormat="1" x14ac:dyDescent="0.25">
      <c r="A55" s="106" t="s">
        <v>126</v>
      </c>
      <c r="B55" s="127" t="s">
        <v>127</v>
      </c>
      <c r="C55" s="111"/>
      <c r="D55" s="164"/>
      <c r="E55" s="164"/>
      <c r="F55" s="164" t="s">
        <v>25</v>
      </c>
      <c r="G55" s="164"/>
      <c r="H55" s="164"/>
      <c r="I55" s="164"/>
      <c r="J55" s="164">
        <v>90</v>
      </c>
      <c r="K55" s="164">
        <v>18</v>
      </c>
      <c r="L55" s="165" t="s">
        <v>124</v>
      </c>
      <c r="M55" s="111"/>
      <c r="N55" s="164"/>
      <c r="O55" s="165"/>
      <c r="P55" s="149"/>
      <c r="Q55" s="83" t="s">
        <v>128</v>
      </c>
      <c r="R55" s="84" t="s">
        <v>129</v>
      </c>
    </row>
    <row r="56" spans="1:18" s="8" customFormat="1" x14ac:dyDescent="0.25">
      <c r="A56" s="167" t="s">
        <v>80</v>
      </c>
      <c r="B56" s="168"/>
      <c r="C56" s="112">
        <f>SUMIF(C54:C54,"=x",$G54:$G54)+SUMIF(C54:C54,"=x",$H54:$H54)+SUMIF(C54:C54,"=x",$I54:$I54)+SUMIF(C54:C54,"=x",$J54:$J54)</f>
        <v>0</v>
      </c>
      <c r="D56" s="153">
        <f>SUMIF(D54:D54,"=x",$G54:$G54)+SUMIF(D54:D54,"=x",$H54:$H54)+SUMIF(D54:D54,"=x",$I54:$I54)+SUMIF(D54:D54,"=x",$J54:$J54)</f>
        <v>0</v>
      </c>
      <c r="E56" s="153">
        <f>SUMIF(E54:E54,"=x",$G54:$G54)+SUMIF(E54:E54,"=x",$H54:$H54)+SUMIF(E54:E54,"=x",$I54:$I54)+SUMIF(E54:E54,"=x",$J54:$J54)</f>
        <v>10</v>
      </c>
      <c r="F56" s="153">
        <v>90</v>
      </c>
      <c r="G56" s="169">
        <f>SUM(J54:J55)</f>
        <v>100</v>
      </c>
      <c r="H56" s="170"/>
      <c r="I56" s="170"/>
      <c r="J56" s="170"/>
      <c r="K56" s="170"/>
      <c r="L56" s="171"/>
      <c r="M56" s="133"/>
      <c r="N56" s="154"/>
      <c r="O56" s="155"/>
      <c r="P56" s="147"/>
      <c r="Q56" s="73"/>
      <c r="R56" s="74"/>
    </row>
    <row r="57" spans="1:18" s="8" customFormat="1" x14ac:dyDescent="0.25">
      <c r="A57" s="172" t="s">
        <v>81</v>
      </c>
      <c r="B57" s="173"/>
      <c r="C57" s="160">
        <f>SUMIF(C54:C54,"=x",$K54:$K54)</f>
        <v>0</v>
      </c>
      <c r="D57" s="156">
        <f>SUMIF(D54:D54,"=x",$K54:$K54)</f>
        <v>0</v>
      </c>
      <c r="E57" s="156">
        <f>SUMIF(E54:E54,"=x",$K54:$K54)</f>
        <v>4</v>
      </c>
      <c r="F57" s="156">
        <v>18</v>
      </c>
      <c r="G57" s="174">
        <f>SUM(K54:K55)</f>
        <v>22</v>
      </c>
      <c r="H57" s="174"/>
      <c r="I57" s="174"/>
      <c r="J57" s="174"/>
      <c r="K57" s="174"/>
      <c r="L57" s="200"/>
      <c r="M57" s="160"/>
      <c r="N57" s="156"/>
      <c r="O57" s="157"/>
      <c r="P57" s="147"/>
      <c r="Q57" s="73"/>
      <c r="R57" s="74"/>
    </row>
    <row r="58" spans="1:18" s="8" customFormat="1" x14ac:dyDescent="0.25">
      <c r="A58" s="107" t="s">
        <v>130</v>
      </c>
      <c r="B58" s="120"/>
      <c r="C58" s="113"/>
      <c r="D58" s="90"/>
      <c r="E58" s="90"/>
      <c r="F58" s="90"/>
      <c r="G58" s="90"/>
      <c r="H58" s="90"/>
      <c r="I58" s="90"/>
      <c r="J58" s="90"/>
      <c r="K58" s="90"/>
      <c r="L58" s="139"/>
      <c r="M58" s="113"/>
      <c r="N58" s="90"/>
      <c r="O58" s="139"/>
      <c r="P58" s="148"/>
      <c r="Q58" s="78"/>
      <c r="R58" s="79"/>
    </row>
    <row r="59" spans="1:18" s="8" customFormat="1" ht="25.5" x14ac:dyDescent="0.25">
      <c r="A59" s="108" t="s">
        <v>131</v>
      </c>
      <c r="B59" s="128" t="s">
        <v>132</v>
      </c>
      <c r="C59" s="118"/>
      <c r="D59" s="100"/>
      <c r="E59" s="100"/>
      <c r="F59" s="100" t="s">
        <v>25</v>
      </c>
      <c r="G59" s="164"/>
      <c r="H59" s="164">
        <v>14</v>
      </c>
      <c r="I59" s="164"/>
      <c r="J59" s="164"/>
      <c r="K59" s="164">
        <v>2</v>
      </c>
      <c r="L59" s="142" t="s">
        <v>120</v>
      </c>
      <c r="M59" s="137" t="s">
        <v>133</v>
      </c>
      <c r="N59" s="130" t="s">
        <v>126</v>
      </c>
      <c r="O59" s="144" t="s">
        <v>127</v>
      </c>
      <c r="P59" s="149" t="s">
        <v>93</v>
      </c>
      <c r="Q59" s="83"/>
      <c r="R59" s="84" t="s">
        <v>134</v>
      </c>
    </row>
    <row r="60" spans="1:18" s="8" customFormat="1" ht="38.25" x14ac:dyDescent="0.25">
      <c r="A60" s="108" t="s">
        <v>135</v>
      </c>
      <c r="B60" s="129" t="s">
        <v>136</v>
      </c>
      <c r="C60" s="118"/>
      <c r="D60" s="100"/>
      <c r="E60" s="100"/>
      <c r="F60" s="100" t="s">
        <v>25</v>
      </c>
      <c r="G60" s="164"/>
      <c r="H60" s="164">
        <v>15</v>
      </c>
      <c r="I60" s="164"/>
      <c r="J60" s="164"/>
      <c r="K60" s="164">
        <v>2</v>
      </c>
      <c r="L60" s="142" t="s">
        <v>120</v>
      </c>
      <c r="M60" s="137" t="s">
        <v>137</v>
      </c>
      <c r="N60" s="131" t="s">
        <v>138</v>
      </c>
      <c r="O60" s="144" t="s">
        <v>139</v>
      </c>
      <c r="P60" s="149"/>
      <c r="Q60" s="83" t="s">
        <v>107</v>
      </c>
      <c r="R60" s="84" t="s">
        <v>140</v>
      </c>
    </row>
    <row r="61" spans="1:18" s="8" customFormat="1" x14ac:dyDescent="0.25">
      <c r="A61" s="167" t="s">
        <v>80</v>
      </c>
      <c r="B61" s="168"/>
      <c r="C61" s="112">
        <f>SUMIF(C59:C59,"=x",$G59:$G59)+SUMIF(C59:C59,"=x",$H59:$H59)+SUMIF(C59:C59,"=x",$I59:$I59)+SUMIF(C59:C59,"=x",$J59:$J59)</f>
        <v>0</v>
      </c>
      <c r="D61" s="153">
        <f>SUMIF(D59:D59,"=x",$G59:$G59)+SUMIF(D59:D59,"=x",$H59:$H59)+SUMIF(D59:D59,"=x",$I59:$I59)+SUMIF(D59:D59,"=x",$J59:$J59)</f>
        <v>0</v>
      </c>
      <c r="E61" s="153">
        <f>SUMIF(E59:E59,"=x",$G59:$G59)+SUMIF(E59:E59,"=x",$H59:$H59)+SUMIF(E59:E59,"=x",$I59:$I59)+SUMIF(E59:E59,"=x",$J59:$J59)</f>
        <v>0</v>
      </c>
      <c r="F61" s="153">
        <v>29</v>
      </c>
      <c r="G61" s="169">
        <f>SUM(H59:H60)</f>
        <v>29</v>
      </c>
      <c r="H61" s="170"/>
      <c r="I61" s="170"/>
      <c r="J61" s="170"/>
      <c r="K61" s="170"/>
      <c r="L61" s="171"/>
      <c r="M61" s="133"/>
      <c r="N61" s="154"/>
      <c r="O61" s="155"/>
      <c r="P61" s="147"/>
      <c r="Q61" s="73"/>
      <c r="R61" s="74"/>
    </row>
    <row r="62" spans="1:18" s="8" customFormat="1" x14ac:dyDescent="0.25">
      <c r="A62" s="172" t="s">
        <v>81</v>
      </c>
      <c r="B62" s="173"/>
      <c r="C62" s="160">
        <f>SUMIF(C59:C59,"=x",$K59:$K59)</f>
        <v>0</v>
      </c>
      <c r="D62" s="156">
        <f>SUMIF(D59:D59,"=x",$K59:$K59)</f>
        <v>0</v>
      </c>
      <c r="E62" s="156">
        <f>SUMIF(E59:E59,"=x",$K59:$K59)</f>
        <v>0</v>
      </c>
      <c r="F62" s="156">
        <v>4</v>
      </c>
      <c r="G62" s="174">
        <f>SUM(K59:K60)</f>
        <v>4</v>
      </c>
      <c r="H62" s="175"/>
      <c r="I62" s="175"/>
      <c r="J62" s="175"/>
      <c r="K62" s="175"/>
      <c r="L62" s="176"/>
      <c r="M62" s="134"/>
      <c r="N62" s="158"/>
      <c r="O62" s="159"/>
      <c r="P62" s="147"/>
      <c r="Q62" s="73"/>
      <c r="R62" s="74"/>
    </row>
    <row r="63" spans="1:18" s="8" customFormat="1" x14ac:dyDescent="0.25">
      <c r="A63" s="107" t="s">
        <v>141</v>
      </c>
      <c r="B63" s="120"/>
      <c r="C63" s="113"/>
      <c r="D63" s="90"/>
      <c r="E63" s="90"/>
      <c r="F63" s="90"/>
      <c r="G63" s="90"/>
      <c r="H63" s="90"/>
      <c r="I63" s="90"/>
      <c r="J63" s="90"/>
      <c r="K63" s="90"/>
      <c r="L63" s="139"/>
      <c r="M63" s="113"/>
      <c r="N63" s="90"/>
      <c r="O63" s="139"/>
      <c r="P63" s="148"/>
      <c r="Q63" s="78"/>
      <c r="R63" s="79"/>
    </row>
    <row r="64" spans="1:18" s="8" customFormat="1" ht="57.75" customHeight="1" x14ac:dyDescent="0.25">
      <c r="A64" s="108" t="s">
        <v>142</v>
      </c>
      <c r="B64" s="129" t="s">
        <v>141</v>
      </c>
      <c r="C64" s="118"/>
      <c r="D64" s="100"/>
      <c r="E64" s="100"/>
      <c r="F64" s="100" t="s">
        <v>25</v>
      </c>
      <c r="G64" s="164"/>
      <c r="H64" s="164">
        <v>0</v>
      </c>
      <c r="I64" s="164"/>
      <c r="J64" s="164"/>
      <c r="K64" s="164">
        <v>2</v>
      </c>
      <c r="L64" s="142" t="s">
        <v>143</v>
      </c>
      <c r="M64" s="137" t="s">
        <v>137</v>
      </c>
      <c r="N64" s="131" t="s">
        <v>144</v>
      </c>
      <c r="O64" s="144" t="s">
        <v>145</v>
      </c>
      <c r="P64" s="149"/>
      <c r="Q64" s="83" t="s">
        <v>107</v>
      </c>
      <c r="R64" s="81" t="s">
        <v>146</v>
      </c>
    </row>
    <row r="65" spans="1:20" s="8" customFormat="1" x14ac:dyDescent="0.25">
      <c r="A65" s="167" t="s">
        <v>80</v>
      </c>
      <c r="B65" s="168"/>
      <c r="C65" s="112">
        <v>0</v>
      </c>
      <c r="D65" s="153">
        <v>0</v>
      </c>
      <c r="E65" s="153">
        <v>0</v>
      </c>
      <c r="F65" s="153">
        <v>0</v>
      </c>
      <c r="G65" s="169">
        <v>0</v>
      </c>
      <c r="H65" s="170"/>
      <c r="I65" s="170"/>
      <c r="J65" s="170"/>
      <c r="K65" s="170"/>
      <c r="L65" s="171"/>
      <c r="M65" s="133"/>
      <c r="N65" s="154"/>
      <c r="O65" s="155"/>
      <c r="P65" s="147"/>
      <c r="Q65" s="73"/>
      <c r="R65" s="74"/>
    </row>
    <row r="66" spans="1:20" s="8" customFormat="1" x14ac:dyDescent="0.25">
      <c r="A66" s="172" t="s">
        <v>81</v>
      </c>
      <c r="B66" s="173"/>
      <c r="C66" s="160">
        <v>0</v>
      </c>
      <c r="D66" s="156">
        <v>0</v>
      </c>
      <c r="E66" s="156">
        <v>0</v>
      </c>
      <c r="F66" s="156">
        <v>2</v>
      </c>
      <c r="G66" s="174">
        <f>SUM(K64:K64)</f>
        <v>2</v>
      </c>
      <c r="H66" s="175"/>
      <c r="I66" s="175"/>
      <c r="J66" s="175"/>
      <c r="K66" s="175"/>
      <c r="L66" s="176"/>
      <c r="M66" s="134"/>
      <c r="N66" s="158"/>
      <c r="O66" s="159"/>
      <c r="P66" s="147"/>
      <c r="Q66" s="73"/>
      <c r="R66" s="74"/>
    </row>
    <row r="67" spans="1:20" x14ac:dyDescent="0.2">
      <c r="A67" s="107" t="s">
        <v>147</v>
      </c>
      <c r="B67" s="120"/>
      <c r="C67" s="113"/>
      <c r="D67" s="90"/>
      <c r="E67" s="90"/>
      <c r="F67" s="90"/>
      <c r="G67" s="90"/>
      <c r="H67" s="90"/>
      <c r="I67" s="90"/>
      <c r="J67" s="90"/>
      <c r="K67" s="90"/>
      <c r="L67" s="139"/>
      <c r="M67" s="113"/>
      <c r="N67" s="90"/>
      <c r="O67" s="139"/>
      <c r="P67" s="148"/>
      <c r="Q67" s="78"/>
      <c r="R67" s="79"/>
    </row>
    <row r="68" spans="1:20" ht="25.5" x14ac:dyDescent="0.2">
      <c r="A68" s="108" t="s">
        <v>148</v>
      </c>
      <c r="B68" s="128" t="s">
        <v>147</v>
      </c>
      <c r="C68" s="118" t="s">
        <v>25</v>
      </c>
      <c r="D68" s="100"/>
      <c r="E68" s="100"/>
      <c r="F68" s="100"/>
      <c r="G68" s="164"/>
      <c r="H68" s="164">
        <v>0</v>
      </c>
      <c r="I68" s="164"/>
      <c r="J68" s="164"/>
      <c r="K68" s="164">
        <v>0</v>
      </c>
      <c r="L68" s="165" t="s">
        <v>26</v>
      </c>
      <c r="M68" s="111"/>
      <c r="N68" s="164"/>
      <c r="O68" s="165"/>
      <c r="P68" s="149"/>
      <c r="Q68" s="83" t="s">
        <v>149</v>
      </c>
      <c r="R68" s="84" t="s">
        <v>150</v>
      </c>
      <c r="T68" s="61"/>
    </row>
    <row r="69" spans="1:20" x14ac:dyDescent="0.2">
      <c r="A69" s="167" t="s">
        <v>80</v>
      </c>
      <c r="B69" s="168"/>
      <c r="C69" s="112">
        <f>SUMIF(C67:C67,"=x",$G67:$G67)+SUMIF(C67:C67,"=x",$H67:$H67)+SUMIF(C67:C67,"=x",$I67:$I67)+SUMIF(C67:C67,"=x",$J67:$J67)</f>
        <v>0</v>
      </c>
      <c r="D69" s="153">
        <f>SUMIF(D67:D67,"=x",$G67:$G67)+SUMIF(D67:D67,"=x",$H67:$H67)+SUMIF(D67:D67,"=x",$I67:$I67)+SUMIF(D67:D67,"=x",$J67:$J67)</f>
        <v>0</v>
      </c>
      <c r="E69" s="153">
        <f>SUMIF(E67:E67,"=x",$G67:$G67)+SUMIF(E67:E67,"=x",$H67:$H67)+SUMIF(E67:E67,"=x",$I67:$I67)+SUMIF(E67:E67,"=x",$J67:$J67)</f>
        <v>0</v>
      </c>
      <c r="F69" s="153">
        <f>SUMIF(F67:F67,"=x",$G67:$G67)+SUMIF(F67:F67,"=x",$H67:$H67)+SUMIF(F67:F67,"=x",$I67:$I67)+SUMIF(F67:F67,"=x",$J67:$J67)</f>
        <v>0</v>
      </c>
      <c r="G69" s="169">
        <f>SUM(C69:F69)</f>
        <v>0</v>
      </c>
      <c r="H69" s="170"/>
      <c r="I69" s="170"/>
      <c r="J69" s="170"/>
      <c r="K69" s="170"/>
      <c r="L69" s="171"/>
      <c r="M69" s="133"/>
      <c r="N69" s="154"/>
      <c r="O69" s="155"/>
      <c r="P69" s="147"/>
      <c r="Q69" s="73"/>
      <c r="R69" s="74"/>
    </row>
    <row r="70" spans="1:20" x14ac:dyDescent="0.2">
      <c r="A70" s="172" t="s">
        <v>81</v>
      </c>
      <c r="B70" s="173"/>
      <c r="C70" s="160">
        <f>SUMIF(C67:C67,"=x",$K67:$K67)</f>
        <v>0</v>
      </c>
      <c r="D70" s="156">
        <f>SUMIF(D67:D67,"=x",$K67:$K67)</f>
        <v>0</v>
      </c>
      <c r="E70" s="156">
        <f>SUMIF(E67:E67,"=x",$K67:$K67)</f>
        <v>0</v>
      </c>
      <c r="F70" s="156">
        <f>SUMIF(F67:F67,"=x",$K67:$K67)</f>
        <v>0</v>
      </c>
      <c r="G70" s="174">
        <f>SUM(K67:K68)</f>
        <v>0</v>
      </c>
      <c r="H70" s="175"/>
      <c r="I70" s="175"/>
      <c r="J70" s="175"/>
      <c r="K70" s="175"/>
      <c r="L70" s="176"/>
      <c r="M70" s="134"/>
      <c r="N70" s="158"/>
      <c r="O70" s="159"/>
      <c r="P70" s="147"/>
      <c r="Q70" s="73"/>
      <c r="R70" s="74"/>
    </row>
    <row r="71" spans="1:20" x14ac:dyDescent="0.2">
      <c r="A71" s="107" t="s">
        <v>151</v>
      </c>
      <c r="B71" s="120"/>
      <c r="C71" s="113"/>
      <c r="D71" s="90"/>
      <c r="E71" s="90"/>
      <c r="F71" s="90"/>
      <c r="G71" s="90"/>
      <c r="H71" s="90"/>
      <c r="I71" s="90"/>
      <c r="J71" s="90"/>
      <c r="K71" s="90"/>
      <c r="L71" s="139"/>
      <c r="M71" s="113"/>
      <c r="N71" s="90"/>
      <c r="O71" s="139"/>
      <c r="P71" s="148"/>
      <c r="Q71" s="78"/>
      <c r="R71" s="79"/>
    </row>
    <row r="72" spans="1:20" x14ac:dyDescent="0.2">
      <c r="A72" s="108"/>
      <c r="B72" s="128" t="s">
        <v>152</v>
      </c>
      <c r="C72" s="118" t="s">
        <v>25</v>
      </c>
      <c r="D72" s="100" t="s">
        <v>25</v>
      </c>
      <c r="E72" s="100" t="s">
        <v>25</v>
      </c>
      <c r="F72" s="100" t="s">
        <v>25</v>
      </c>
      <c r="G72" s="164"/>
      <c r="H72" s="164"/>
      <c r="I72" s="164"/>
      <c r="J72" s="164"/>
      <c r="K72" s="164">
        <v>7</v>
      </c>
      <c r="L72" s="142"/>
      <c r="M72" s="136"/>
      <c r="N72" s="62"/>
      <c r="O72" s="142"/>
      <c r="P72" s="149"/>
      <c r="Q72" s="83"/>
      <c r="R72" s="81" t="s">
        <v>153</v>
      </c>
    </row>
    <row r="73" spans="1:20" x14ac:dyDescent="0.2">
      <c r="A73" s="167" t="s">
        <v>80</v>
      </c>
      <c r="B73" s="168"/>
      <c r="C73" s="112">
        <f>SUMIF(C71:C71,"=x",$G71:$G71)+SUMIF(C71:C71,"=x",$H71:$H71)+SUMIF(C71:C71,"=x",$I71:$I71)+SUMIF(C71:C71,"=x",$J71:$J71)</f>
        <v>0</v>
      </c>
      <c r="D73" s="153">
        <f>SUMIF(D71:D71,"=x",$G71:$G71)+SUMIF(D71:D71,"=x",$H71:$H71)+SUMIF(D71:D71,"=x",$I71:$I71)+SUMIF(D71:D71,"=x",$J71:$J71)</f>
        <v>0</v>
      </c>
      <c r="E73" s="153">
        <f>SUMIF(E71:E71,"=x",$G71:$G71)+SUMIF(E71:E71,"=x",$H71:$H71)+SUMIF(E71:E71,"=x",$I71:$I71)+SUMIF(E71:E71,"=x",$J71:$J71)</f>
        <v>0</v>
      </c>
      <c r="F73" s="153">
        <f>SUMIF(F71:F71,"=x",$G71:$G71)+SUMIF(F71:F71,"=x",$H71:$H71)+SUMIF(F71:F71,"=x",$I71:$I71)+SUMIF(F71:F71,"=x",$J71:$J71)</f>
        <v>0</v>
      </c>
      <c r="G73" s="169">
        <v>0</v>
      </c>
      <c r="H73" s="170"/>
      <c r="I73" s="170"/>
      <c r="J73" s="170"/>
      <c r="K73" s="170"/>
      <c r="L73" s="171"/>
      <c r="M73" s="133"/>
      <c r="N73" s="154"/>
      <c r="O73" s="155"/>
      <c r="P73" s="147"/>
      <c r="Q73" s="73"/>
      <c r="R73" s="74"/>
    </row>
    <row r="74" spans="1:20" x14ac:dyDescent="0.2">
      <c r="A74" s="172" t="s">
        <v>81</v>
      </c>
      <c r="B74" s="173"/>
      <c r="C74" s="195">
        <v>7</v>
      </c>
      <c r="D74" s="174"/>
      <c r="E74" s="174"/>
      <c r="F74" s="174"/>
      <c r="G74" s="174">
        <f>SUM(K71:K72)</f>
        <v>7</v>
      </c>
      <c r="H74" s="175"/>
      <c r="I74" s="175"/>
      <c r="J74" s="175"/>
      <c r="K74" s="175"/>
      <c r="L74" s="176"/>
      <c r="M74" s="134"/>
      <c r="N74" s="158"/>
      <c r="O74" s="159"/>
      <c r="P74" s="147"/>
      <c r="Q74" s="73"/>
      <c r="R74" s="74"/>
    </row>
    <row r="75" spans="1:20" x14ac:dyDescent="0.2">
      <c r="A75" s="101" t="s">
        <v>154</v>
      </c>
      <c r="B75" s="120"/>
      <c r="C75" s="113"/>
      <c r="D75" s="90"/>
      <c r="E75" s="90"/>
      <c r="F75" s="90"/>
      <c r="G75" s="90"/>
      <c r="H75" s="90"/>
      <c r="I75" s="90"/>
      <c r="J75" s="90"/>
      <c r="K75" s="90"/>
      <c r="L75" s="139"/>
      <c r="M75" s="113"/>
      <c r="N75" s="90"/>
      <c r="O75" s="139"/>
      <c r="P75" s="148"/>
      <c r="Q75" s="78"/>
      <c r="R75" s="79"/>
    </row>
    <row r="76" spans="1:20" x14ac:dyDescent="0.2">
      <c r="A76" s="167" t="s">
        <v>80</v>
      </c>
      <c r="B76" s="168"/>
      <c r="C76" s="112">
        <f>SUM(C29)</f>
        <v>120</v>
      </c>
      <c r="D76" s="153">
        <f>SUM(D41+D34+D29)</f>
        <v>124</v>
      </c>
      <c r="E76" s="153">
        <f>SUM(E56+E51+E41+E34)</f>
        <v>140</v>
      </c>
      <c r="F76" s="153">
        <f>SUM(F65+F61+F56)</f>
        <v>119</v>
      </c>
      <c r="G76" s="169">
        <f>SUM(C76:F76)</f>
        <v>503</v>
      </c>
      <c r="H76" s="170"/>
      <c r="I76" s="170"/>
      <c r="J76" s="170"/>
      <c r="K76" s="170"/>
      <c r="L76" s="171"/>
      <c r="M76" s="133"/>
      <c r="N76" s="154"/>
      <c r="O76" s="155"/>
      <c r="P76" s="147"/>
      <c r="Q76" s="73"/>
      <c r="R76" s="74"/>
    </row>
    <row r="77" spans="1:20" x14ac:dyDescent="0.2">
      <c r="A77" s="177" t="s">
        <v>81</v>
      </c>
      <c r="B77" s="178"/>
      <c r="C77" s="119">
        <f>SUMIF($A11:$A76,$A77,C11:C76)</f>
        <v>37</v>
      </c>
      <c r="D77" s="161">
        <f>SUM(D42+D35+D30)</f>
        <v>28</v>
      </c>
      <c r="E77" s="161">
        <f>SUM(E57+E52+E42+E35)</f>
        <v>31</v>
      </c>
      <c r="F77" s="161">
        <f>SUM(F66+F62+F57)</f>
        <v>24</v>
      </c>
      <c r="G77" s="179">
        <f>SUM(C77:F77)</f>
        <v>120</v>
      </c>
      <c r="H77" s="180"/>
      <c r="I77" s="180"/>
      <c r="J77" s="180"/>
      <c r="K77" s="180"/>
      <c r="L77" s="181"/>
      <c r="M77" s="138"/>
      <c r="N77" s="162"/>
      <c r="O77" s="163"/>
      <c r="P77" s="151"/>
      <c r="Q77" s="85"/>
      <c r="R77" s="86"/>
    </row>
    <row r="78" spans="1:20" x14ac:dyDescent="0.2">
      <c r="A78" s="8"/>
      <c r="B78" s="8"/>
    </row>
    <row r="80" spans="1:20" x14ac:dyDescent="0.2">
      <c r="A80" s="9" t="s">
        <v>7</v>
      </c>
    </row>
    <row r="81" spans="1:1" x14ac:dyDescent="0.2">
      <c r="A81" s="4" t="s">
        <v>155</v>
      </c>
    </row>
    <row r="82" spans="1:1" x14ac:dyDescent="0.2">
      <c r="A82" s="4" t="s">
        <v>156</v>
      </c>
    </row>
    <row r="83" spans="1:1" x14ac:dyDescent="0.2">
      <c r="A83" s="4"/>
    </row>
    <row r="84" spans="1:1" x14ac:dyDescent="0.2">
      <c r="A84" s="9" t="s">
        <v>157</v>
      </c>
    </row>
    <row r="85" spans="1:1" x14ac:dyDescent="0.2">
      <c r="A85" s="4" t="s">
        <v>158</v>
      </c>
    </row>
    <row r="86" spans="1:1" x14ac:dyDescent="0.2">
      <c r="A86" s="4" t="s">
        <v>159</v>
      </c>
    </row>
    <row r="87" spans="1:1" x14ac:dyDescent="0.2">
      <c r="A87" s="4" t="s">
        <v>160</v>
      </c>
    </row>
    <row r="88" spans="1:1" x14ac:dyDescent="0.2">
      <c r="A88" s="4" t="s">
        <v>161</v>
      </c>
    </row>
    <row r="89" spans="1:1" x14ac:dyDescent="0.2">
      <c r="A89" s="4"/>
    </row>
    <row r="91" spans="1:1" x14ac:dyDescent="0.2">
      <c r="A91" s="9" t="s">
        <v>162</v>
      </c>
    </row>
    <row r="92" spans="1:1" x14ac:dyDescent="0.2">
      <c r="A92" s="4" t="s">
        <v>163</v>
      </c>
    </row>
    <row r="93" spans="1:1" x14ac:dyDescent="0.2">
      <c r="A93" s="4" t="s">
        <v>164</v>
      </c>
    </row>
  </sheetData>
  <mergeCells count="52">
    <mergeCell ref="Q11:Q12"/>
    <mergeCell ref="R11:R12"/>
    <mergeCell ref="A65:B65"/>
    <mergeCell ref="G65:L65"/>
    <mergeCell ref="A57:B57"/>
    <mergeCell ref="G57:L57"/>
    <mergeCell ref="A56:B56"/>
    <mergeCell ref="G56:L56"/>
    <mergeCell ref="A62:B62"/>
    <mergeCell ref="G62:L62"/>
    <mergeCell ref="A61:B61"/>
    <mergeCell ref="G61:L61"/>
    <mergeCell ref="M11:O11"/>
    <mergeCell ref="G52:L52"/>
    <mergeCell ref="A34:B34"/>
    <mergeCell ref="G34:L34"/>
    <mergeCell ref="A66:B66"/>
    <mergeCell ref="G66:L66"/>
    <mergeCell ref="A69:B69"/>
    <mergeCell ref="G69:L69"/>
    <mergeCell ref="A70:B70"/>
    <mergeCell ref="A76:B76"/>
    <mergeCell ref="G76:L76"/>
    <mergeCell ref="G70:L70"/>
    <mergeCell ref="C74:F74"/>
    <mergeCell ref="A73:B73"/>
    <mergeCell ref="G73:L73"/>
    <mergeCell ref="A74:B74"/>
    <mergeCell ref="G74:L74"/>
    <mergeCell ref="A77:B77"/>
    <mergeCell ref="G77:L77"/>
    <mergeCell ref="P11:P12"/>
    <mergeCell ref="A35:B35"/>
    <mergeCell ref="G35:L35"/>
    <mergeCell ref="A11:A12"/>
    <mergeCell ref="B11:B12"/>
    <mergeCell ref="C11:F11"/>
    <mergeCell ref="G11:J11"/>
    <mergeCell ref="K11:K12"/>
    <mergeCell ref="L11:L12"/>
    <mergeCell ref="A29:B29"/>
    <mergeCell ref="G29:L29"/>
    <mergeCell ref="A30:B30"/>
    <mergeCell ref="G30:L30"/>
    <mergeCell ref="A52:B52"/>
    <mergeCell ref="A8:N8"/>
    <mergeCell ref="A51:B51"/>
    <mergeCell ref="G51:L51"/>
    <mergeCell ref="A41:B41"/>
    <mergeCell ref="G41:L41"/>
    <mergeCell ref="A42:B42"/>
    <mergeCell ref="G42:L42"/>
  </mergeCells>
  <printOptions horizontalCentered="1"/>
  <pageMargins left="0" right="0" top="0" bottom="0" header="0" footer="0"/>
  <pageSetup paperSize="8" scale="95" fitToHeight="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20" zoomScaleNormal="80" zoomScaleSheetLayoutView="100" workbookViewId="0">
      <selection activeCell="B30" sqref="B30"/>
    </sheetView>
  </sheetViews>
  <sheetFormatPr defaultRowHeight="15" x14ac:dyDescent="0.25"/>
  <cols>
    <col min="1" max="1" width="25.5703125" customWidth="1"/>
    <col min="2" max="2" width="9.85546875" bestFit="1" customWidth="1"/>
    <col min="5" max="5" width="26.42578125" customWidth="1"/>
    <col min="6" max="6" width="9.85546875" bestFit="1" customWidth="1"/>
  </cols>
  <sheetData>
    <row r="1" spans="1:6" x14ac:dyDescent="0.25">
      <c r="A1" s="11" t="s">
        <v>165</v>
      </c>
      <c r="B1" s="12"/>
      <c r="E1" s="21" t="s">
        <v>166</v>
      </c>
      <c r="F1" s="22"/>
    </row>
    <row r="2" spans="1:6" x14ac:dyDescent="0.25">
      <c r="A2" s="17" t="s">
        <v>167</v>
      </c>
      <c r="B2" s="18" t="s">
        <v>168</v>
      </c>
      <c r="E2" s="23" t="s">
        <v>167</v>
      </c>
      <c r="F2" s="24" t="s">
        <v>168</v>
      </c>
    </row>
    <row r="3" spans="1:6" x14ac:dyDescent="0.25">
      <c r="A3" s="13" t="s">
        <v>24</v>
      </c>
      <c r="B3" s="19">
        <v>3</v>
      </c>
      <c r="E3" s="25" t="s">
        <v>47</v>
      </c>
      <c r="F3" s="29">
        <v>3</v>
      </c>
    </row>
    <row r="4" spans="1:6" x14ac:dyDescent="0.25">
      <c r="A4" s="13" t="s">
        <v>31</v>
      </c>
      <c r="B4" s="19">
        <v>3</v>
      </c>
      <c r="E4" s="25" t="s">
        <v>58</v>
      </c>
      <c r="F4" s="29">
        <v>3</v>
      </c>
    </row>
    <row r="5" spans="1:6" x14ac:dyDescent="0.25">
      <c r="A5" s="13" t="s">
        <v>35</v>
      </c>
      <c r="B5" s="19">
        <v>4</v>
      </c>
      <c r="E5" s="25" t="s">
        <v>62</v>
      </c>
      <c r="F5" s="29">
        <v>3</v>
      </c>
    </row>
    <row r="6" spans="1:6" x14ac:dyDescent="0.25">
      <c r="A6" s="13" t="s">
        <v>39</v>
      </c>
      <c r="B6" s="19">
        <v>3</v>
      </c>
      <c r="E6" s="25" t="s">
        <v>70</v>
      </c>
      <c r="F6" s="29">
        <v>3</v>
      </c>
    </row>
    <row r="7" spans="1:6" x14ac:dyDescent="0.25">
      <c r="A7" s="13" t="s">
        <v>44</v>
      </c>
      <c r="B7" s="19">
        <v>3</v>
      </c>
      <c r="E7" s="25" t="s">
        <v>78</v>
      </c>
      <c r="F7" s="29">
        <v>6</v>
      </c>
    </row>
    <row r="8" spans="1:6" ht="25.5" x14ac:dyDescent="0.25">
      <c r="A8" s="13" t="s">
        <v>50</v>
      </c>
      <c r="B8" s="19">
        <v>4</v>
      </c>
      <c r="E8" s="26" t="s">
        <v>92</v>
      </c>
      <c r="F8" s="29">
        <v>1</v>
      </c>
    </row>
    <row r="9" spans="1:6" ht="25.5" x14ac:dyDescent="0.25">
      <c r="A9" s="13" t="s">
        <v>54</v>
      </c>
      <c r="B9" s="19">
        <v>3</v>
      </c>
      <c r="E9" s="26" t="s">
        <v>96</v>
      </c>
      <c r="F9" s="29">
        <v>2</v>
      </c>
    </row>
    <row r="10" spans="1:6" x14ac:dyDescent="0.25">
      <c r="A10" s="13" t="s">
        <v>66</v>
      </c>
      <c r="B10" s="20">
        <v>4</v>
      </c>
      <c r="E10" s="27" t="s">
        <v>99</v>
      </c>
      <c r="F10" s="29">
        <v>1</v>
      </c>
    </row>
    <row r="11" spans="1:6" ht="15.75" thickBot="1" x14ac:dyDescent="0.3">
      <c r="A11" s="13" t="s">
        <v>74</v>
      </c>
      <c r="B11" s="20">
        <v>3</v>
      </c>
      <c r="E11" s="28" t="s">
        <v>169</v>
      </c>
      <c r="F11" s="30">
        <f>SUM(F3:F10)</f>
        <v>22</v>
      </c>
    </row>
    <row r="12" spans="1:6" x14ac:dyDescent="0.25">
      <c r="A12" s="14" t="s">
        <v>147</v>
      </c>
      <c r="B12" s="20">
        <v>0</v>
      </c>
    </row>
    <row r="13" spans="1:6" ht="15.75" thickBot="1" x14ac:dyDescent="0.3">
      <c r="A13" s="16" t="s">
        <v>169</v>
      </c>
      <c r="B13" s="15">
        <f>SUM(B3:B12)</f>
        <v>30</v>
      </c>
    </row>
    <row r="15" spans="1:6" ht="15.75" thickBot="1" x14ac:dyDescent="0.3"/>
    <row r="16" spans="1:6" x14ac:dyDescent="0.25">
      <c r="A16" s="31" t="s">
        <v>170</v>
      </c>
      <c r="B16" s="32"/>
      <c r="E16" s="48" t="s">
        <v>171</v>
      </c>
      <c r="F16" s="49"/>
    </row>
    <row r="17" spans="1:6" x14ac:dyDescent="0.25">
      <c r="A17" s="33" t="s">
        <v>167</v>
      </c>
      <c r="B17" s="34" t="s">
        <v>168</v>
      </c>
      <c r="E17" s="50" t="s">
        <v>167</v>
      </c>
      <c r="F17" s="51" t="s">
        <v>168</v>
      </c>
    </row>
    <row r="18" spans="1:6" ht="25.5" x14ac:dyDescent="0.25">
      <c r="A18" s="35" t="s">
        <v>84</v>
      </c>
      <c r="B18" s="36" t="s">
        <v>172</v>
      </c>
      <c r="E18" s="52" t="s">
        <v>173</v>
      </c>
      <c r="F18" s="53">
        <v>18</v>
      </c>
    </row>
    <row r="19" spans="1:6" x14ac:dyDescent="0.25">
      <c r="A19" s="35" t="s">
        <v>87</v>
      </c>
      <c r="B19" s="36" t="s">
        <v>172</v>
      </c>
      <c r="E19" s="55" t="s">
        <v>132</v>
      </c>
      <c r="F19" s="53">
        <v>2</v>
      </c>
    </row>
    <row r="20" spans="1:6" ht="38.25" x14ac:dyDescent="0.25">
      <c r="A20" s="37" t="s">
        <v>102</v>
      </c>
      <c r="B20" s="36">
        <v>2</v>
      </c>
      <c r="E20" s="56" t="s">
        <v>136</v>
      </c>
      <c r="F20" s="53">
        <v>2</v>
      </c>
    </row>
    <row r="21" spans="1:6" ht="25.5" x14ac:dyDescent="0.25">
      <c r="A21" s="38" t="s">
        <v>106</v>
      </c>
      <c r="B21" s="39">
        <v>4</v>
      </c>
      <c r="E21" s="56" t="s">
        <v>174</v>
      </c>
      <c r="F21" s="54">
        <v>1</v>
      </c>
    </row>
    <row r="22" spans="1:6" ht="25.5" x14ac:dyDescent="0.25">
      <c r="A22" s="38" t="s">
        <v>109</v>
      </c>
      <c r="B22" s="39">
        <v>4</v>
      </c>
      <c r="E22" s="56" t="s">
        <v>141</v>
      </c>
      <c r="F22" s="54">
        <v>2</v>
      </c>
    </row>
    <row r="23" spans="1:6" ht="15.75" thickBot="1" x14ac:dyDescent="0.3">
      <c r="A23" s="38" t="s">
        <v>111</v>
      </c>
      <c r="B23" s="39">
        <v>4</v>
      </c>
      <c r="E23" s="57" t="s">
        <v>169</v>
      </c>
      <c r="F23" s="58">
        <f ca="1">SUM(F18:F28)</f>
        <v>25</v>
      </c>
    </row>
    <row r="24" spans="1:6" x14ac:dyDescent="0.25">
      <c r="A24" s="38" t="s">
        <v>113</v>
      </c>
      <c r="B24" s="39">
        <v>5</v>
      </c>
      <c r="E24" s="44"/>
      <c r="F24" s="45"/>
    </row>
    <row r="25" spans="1:6" ht="25.5" x14ac:dyDescent="0.25">
      <c r="A25" s="38" t="s">
        <v>115</v>
      </c>
      <c r="B25" s="39">
        <v>4</v>
      </c>
      <c r="E25" s="59" t="s">
        <v>175</v>
      </c>
      <c r="F25" s="60">
        <v>114</v>
      </c>
    </row>
    <row r="26" spans="1:6" ht="25.5" x14ac:dyDescent="0.25">
      <c r="A26" s="38" t="s">
        <v>117</v>
      </c>
      <c r="B26" s="39">
        <v>2</v>
      </c>
      <c r="E26" s="44"/>
      <c r="F26" s="45"/>
    </row>
    <row r="27" spans="1:6" ht="38.25" x14ac:dyDescent="0.25">
      <c r="A27" s="38" t="s">
        <v>119</v>
      </c>
      <c r="B27" s="39">
        <v>2</v>
      </c>
      <c r="E27" s="44"/>
      <c r="F27" s="45"/>
    </row>
    <row r="28" spans="1:6" x14ac:dyDescent="0.25">
      <c r="A28" s="40" t="s">
        <v>123</v>
      </c>
      <c r="B28" s="41">
        <v>4</v>
      </c>
      <c r="E28" s="46"/>
      <c r="F28" s="47"/>
    </row>
    <row r="29" spans="1:6" ht="15.75" thickBot="1" x14ac:dyDescent="0.3">
      <c r="A29" s="42" t="s">
        <v>169</v>
      </c>
      <c r="B29" s="43">
        <v>37</v>
      </c>
    </row>
    <row r="30" spans="1:6" x14ac:dyDescent="0.25">
      <c r="A30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mesterszakra 4félév levelező</vt:lpstr>
      <vt:lpstr>Munka1</vt:lpstr>
      <vt:lpstr>'mesterszakra 4félév levelező'!Nyomtatási_terület</vt:lpstr>
    </vt:vector>
  </TitlesOfParts>
  <Company>ELTE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ELTE-User</dc:creator>
  <cp:lastModifiedBy>Tóth Erzsébet</cp:lastModifiedBy>
  <cp:revision/>
  <dcterms:created xsi:type="dcterms:W3CDTF">2019-06-10T15:44:25Z</dcterms:created>
  <dcterms:modified xsi:type="dcterms:W3CDTF">2026-01-07T10:12:29Z</dcterms:modified>
</cp:coreProperties>
</file>